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ila\Desktop\jakość - ongoing thinx\prgramy  do zmiany\FILIA SANDOMIERZ - modyfikacje programów\Mechatronika\"/>
    </mc:Choice>
  </mc:AlternateContent>
  <xr:revisionPtr revIDLastSave="0" documentId="13_ncr:1_{A6E2D418-3826-4A28-BEB8-C93461A0031F}" xr6:coauthVersionLast="47" xr6:coauthVersionMax="47" xr10:uidLastSave="{00000000-0000-0000-0000-000000000000}"/>
  <bookViews>
    <workbookView xWindow="-110" yWindow="-110" windowWidth="19420" windowHeight="10420" tabRatio="645" xr2:uid="{00000000-000D-0000-FFFF-FFFF00000000}"/>
  </bookViews>
  <sheets>
    <sheet name="I stopień stacjonarne" sheetId="10" r:id="rId1"/>
    <sheet name="I stopień niestacjonarne" sheetId="15" r:id="rId2"/>
  </sheets>
  <definedNames>
    <definedName name="_xlnm.Print_Area" localSheetId="1">'I stopień niestacjonarne'!$A$1:$AK$104</definedName>
    <definedName name="_xlnm.Print_Area" localSheetId="0">'I stopień stacjonarne'!$A$1:$AK$110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91" i="10" l="1"/>
  <c r="AI96" i="10" s="1"/>
  <c r="AI101" i="15"/>
  <c r="AI102" i="15" s="1"/>
  <c r="AJ96" i="15"/>
  <c r="AI96" i="15"/>
  <c r="AI93" i="15"/>
  <c r="AI91" i="15"/>
  <c r="AK90" i="15"/>
  <c r="AJ90" i="15" s="1"/>
  <c r="AK89" i="15"/>
  <c r="AJ89" i="15" s="1"/>
  <c r="AK88" i="15"/>
  <c r="AJ88" i="15" s="1"/>
  <c r="AK87" i="15"/>
  <c r="AJ87" i="15" s="1"/>
  <c r="AK86" i="15"/>
  <c r="AJ86" i="15" s="1"/>
  <c r="AK85" i="15"/>
  <c r="AJ85" i="15" s="1"/>
  <c r="AK84" i="15"/>
  <c r="AJ84" i="15" s="1"/>
  <c r="AK83" i="15"/>
  <c r="AJ83" i="15" s="1"/>
  <c r="AK82" i="15"/>
  <c r="AJ82" i="15" s="1"/>
  <c r="AK81" i="15"/>
  <c r="AJ81" i="15" s="1"/>
  <c r="AK80" i="15"/>
  <c r="AJ80" i="15" s="1"/>
  <c r="AK79" i="15"/>
  <c r="AJ79" i="15" s="1"/>
  <c r="AH91" i="15"/>
  <c r="AG91" i="15"/>
  <c r="AF91" i="15"/>
  <c r="AE91" i="15"/>
  <c r="AD91" i="15"/>
  <c r="AC91" i="15"/>
  <c r="AB91" i="15"/>
  <c r="AA91" i="15"/>
  <c r="Z91" i="15"/>
  <c r="Y91" i="15"/>
  <c r="X91" i="15"/>
  <c r="W91" i="15"/>
  <c r="V91" i="15"/>
  <c r="U91" i="15"/>
  <c r="T91" i="15"/>
  <c r="S91" i="15"/>
  <c r="R91" i="15"/>
  <c r="Q91" i="15"/>
  <c r="P91" i="15"/>
  <c r="O91" i="15"/>
  <c r="N91" i="15"/>
  <c r="M91" i="15"/>
  <c r="L91" i="15"/>
  <c r="K91" i="15"/>
  <c r="J91" i="15"/>
  <c r="I91" i="15"/>
  <c r="H91" i="15"/>
  <c r="G91" i="15"/>
  <c r="L49" i="10"/>
  <c r="H49" i="10"/>
  <c r="G91" i="10"/>
  <c r="AK93" i="10"/>
  <c r="AI93" i="10"/>
  <c r="AJ102" i="10"/>
  <c r="AH91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AK90" i="10"/>
  <c r="AJ90" i="10" s="1"/>
  <c r="AK89" i="10"/>
  <c r="AJ89" i="10" s="1"/>
  <c r="AK88" i="10"/>
  <c r="AJ88" i="10" s="1"/>
  <c r="AK87" i="10"/>
  <c r="AJ87" i="10" s="1"/>
  <c r="AK86" i="10"/>
  <c r="AJ86" i="10" s="1"/>
  <c r="AK85" i="10"/>
  <c r="AJ85" i="10" s="1"/>
  <c r="AK84" i="10"/>
  <c r="AJ84" i="10" s="1"/>
  <c r="AK83" i="10"/>
  <c r="AJ83" i="10" s="1"/>
  <c r="AK82" i="10"/>
  <c r="AJ82" i="10" s="1"/>
  <c r="AK81" i="10"/>
  <c r="AJ81" i="10" s="1"/>
  <c r="AK80" i="10"/>
  <c r="AJ80" i="10" s="1"/>
  <c r="AK79" i="10"/>
  <c r="AK91" i="15" l="1"/>
  <c r="AJ91" i="15"/>
  <c r="AK91" i="10"/>
  <c r="AJ79" i="10"/>
  <c r="AJ91" i="10" s="1"/>
  <c r="AK98" i="10" l="1"/>
  <c r="AI99" i="10"/>
  <c r="AI102" i="10" s="1"/>
  <c r="AK99" i="10"/>
  <c r="AI49" i="15"/>
  <c r="AK102" i="10" l="1"/>
  <c r="AJ101" i="15"/>
  <c r="AK101" i="15"/>
  <c r="AK93" i="15"/>
  <c r="AI77" i="15"/>
  <c r="AH77" i="15"/>
  <c r="AG77" i="15"/>
  <c r="AF77" i="15"/>
  <c r="AE77" i="15"/>
  <c r="AD77" i="15"/>
  <c r="AC77" i="15"/>
  <c r="AB77" i="15"/>
  <c r="AA77" i="15"/>
  <c r="Z77" i="15"/>
  <c r="Y77" i="15"/>
  <c r="X77" i="15"/>
  <c r="W77" i="15"/>
  <c r="V77" i="15"/>
  <c r="U77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AK76" i="15"/>
  <c r="AJ76" i="15" s="1"/>
  <c r="AK75" i="15"/>
  <c r="AJ75" i="15" s="1"/>
  <c r="AK74" i="15"/>
  <c r="AJ74" i="15" s="1"/>
  <c r="AK73" i="15"/>
  <c r="AJ73" i="15" s="1"/>
  <c r="AK72" i="15"/>
  <c r="AJ72" i="15" s="1"/>
  <c r="AK71" i="15"/>
  <c r="AJ71" i="15" s="1"/>
  <c r="AK70" i="15"/>
  <c r="AJ70" i="15" s="1"/>
  <c r="AK69" i="15"/>
  <c r="AJ69" i="15" s="1"/>
  <c r="AK68" i="15"/>
  <c r="AJ68" i="15" s="1"/>
  <c r="AK67" i="15"/>
  <c r="AJ67" i="15" s="1"/>
  <c r="AK66" i="15"/>
  <c r="AJ66" i="15" s="1"/>
  <c r="AK65" i="15"/>
  <c r="AJ65" i="15" s="1"/>
  <c r="AI63" i="15"/>
  <c r="AH63" i="15"/>
  <c r="AD63" i="15"/>
  <c r="Z63" i="15"/>
  <c r="V63" i="15"/>
  <c r="R63" i="15"/>
  <c r="AK62" i="15"/>
  <c r="AJ62" i="15" s="1"/>
  <c r="AK61" i="15"/>
  <c r="AJ61" i="15" s="1"/>
  <c r="AK60" i="15"/>
  <c r="AJ60" i="15" s="1"/>
  <c r="AK59" i="15"/>
  <c r="AJ59" i="15" s="1"/>
  <c r="AK58" i="15"/>
  <c r="AJ58" i="15" s="1"/>
  <c r="AK57" i="15"/>
  <c r="AJ57" i="15" s="1"/>
  <c r="AK56" i="15"/>
  <c r="AJ56" i="15" s="1"/>
  <c r="AK55" i="15"/>
  <c r="AJ55" i="15" s="1"/>
  <c r="AK54" i="15"/>
  <c r="AJ54" i="15" s="1"/>
  <c r="AK53" i="15"/>
  <c r="AJ53" i="15" s="1"/>
  <c r="AK52" i="15"/>
  <c r="AJ52" i="15" s="1"/>
  <c r="AK51" i="15"/>
  <c r="AJ51" i="15" s="1"/>
  <c r="AH49" i="15"/>
  <c r="AG49" i="15"/>
  <c r="AG63" i="15" s="1"/>
  <c r="AF49" i="15"/>
  <c r="AF63" i="15" s="1"/>
  <c r="AE49" i="15"/>
  <c r="AE63" i="15" s="1"/>
  <c r="AD49" i="15"/>
  <c r="AC49" i="15"/>
  <c r="AC63" i="15" s="1"/>
  <c r="AB49" i="15"/>
  <c r="AB63" i="15" s="1"/>
  <c r="AA49" i="15"/>
  <c r="AA63" i="15" s="1"/>
  <c r="Z49" i="15"/>
  <c r="Y49" i="15"/>
  <c r="Y63" i="15" s="1"/>
  <c r="X49" i="15"/>
  <c r="X63" i="15" s="1"/>
  <c r="W49" i="15"/>
  <c r="W63" i="15" s="1"/>
  <c r="V49" i="15"/>
  <c r="U49" i="15"/>
  <c r="U63" i="15" s="1"/>
  <c r="T49" i="15"/>
  <c r="T63" i="15" s="1"/>
  <c r="S49" i="15"/>
  <c r="S63" i="15" s="1"/>
  <c r="R49" i="15"/>
  <c r="Q49" i="15"/>
  <c r="Q63" i="15" s="1"/>
  <c r="P49" i="15"/>
  <c r="P63" i="15" s="1"/>
  <c r="O49" i="15"/>
  <c r="O63" i="15" s="1"/>
  <c r="N49" i="15"/>
  <c r="M49" i="15"/>
  <c r="L49" i="15"/>
  <c r="K49" i="15"/>
  <c r="J49" i="15"/>
  <c r="I49" i="15"/>
  <c r="H49" i="15"/>
  <c r="G49" i="15"/>
  <c r="AK48" i="15"/>
  <c r="AJ48" i="15" s="1"/>
  <c r="AK47" i="15"/>
  <c r="AJ47" i="15" s="1"/>
  <c r="AK46" i="15"/>
  <c r="AJ46" i="15" s="1"/>
  <c r="AK45" i="15"/>
  <c r="AJ45" i="15" s="1"/>
  <c r="AK44" i="15"/>
  <c r="AJ44" i="15" s="1"/>
  <c r="AK43" i="15"/>
  <c r="AJ43" i="15" s="1"/>
  <c r="AK42" i="15"/>
  <c r="AJ42" i="15" s="1"/>
  <c r="AK41" i="15"/>
  <c r="AJ41" i="15" s="1"/>
  <c r="AK40" i="15"/>
  <c r="AJ40" i="15" s="1"/>
  <c r="AK39" i="15"/>
  <c r="AJ39" i="15" s="1"/>
  <c r="AK38" i="15"/>
  <c r="AJ38" i="15" s="1"/>
  <c r="AK37" i="15"/>
  <c r="AJ37" i="15" s="1"/>
  <c r="AK36" i="15"/>
  <c r="AJ36" i="15" s="1"/>
  <c r="AK35" i="15"/>
  <c r="AJ35" i="15" s="1"/>
  <c r="AK34" i="15"/>
  <c r="AJ34" i="15" s="1"/>
  <c r="AK33" i="15"/>
  <c r="AJ33" i="15" s="1"/>
  <c r="AK32" i="15"/>
  <c r="AJ32" i="15" s="1"/>
  <c r="AK31" i="15"/>
  <c r="AJ31" i="15" s="1"/>
  <c r="AK30" i="15"/>
  <c r="AJ30" i="15" s="1"/>
  <c r="AK29" i="15"/>
  <c r="AJ29" i="15" s="1"/>
  <c r="AK28" i="15"/>
  <c r="AJ28" i="15" s="1"/>
  <c r="AK27" i="15"/>
  <c r="AJ27" i="15" s="1"/>
  <c r="AK26" i="15"/>
  <c r="AJ26" i="15" s="1"/>
  <c r="AK25" i="15"/>
  <c r="AJ25" i="15" s="1"/>
  <c r="AK24" i="15"/>
  <c r="AJ24" i="15" s="1"/>
  <c r="AK23" i="15"/>
  <c r="AJ23" i="15" s="1"/>
  <c r="AK22" i="15"/>
  <c r="AJ22" i="15" s="1"/>
  <c r="AK21" i="15"/>
  <c r="AJ21" i="15" s="1"/>
  <c r="AK20" i="15"/>
  <c r="AJ20" i="15" s="1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AK16" i="15"/>
  <c r="AJ16" i="15" s="1"/>
  <c r="AI16" i="15"/>
  <c r="AK15" i="15"/>
  <c r="AJ15" i="15" s="1"/>
  <c r="AI15" i="15"/>
  <c r="AK14" i="15"/>
  <c r="AJ14" i="15" s="1"/>
  <c r="AI14" i="15"/>
  <c r="AK13" i="15"/>
  <c r="AJ13" i="15" s="1"/>
  <c r="AI13" i="15"/>
  <c r="AK12" i="15"/>
  <c r="AJ12" i="15" s="1"/>
  <c r="AI12" i="15"/>
  <c r="AK11" i="15"/>
  <c r="AI11" i="15"/>
  <c r="AK10" i="15"/>
  <c r="AI10" i="15"/>
  <c r="AK67" i="10"/>
  <c r="AJ67" i="10" s="1"/>
  <c r="AK68" i="10"/>
  <c r="AJ68" i="10" s="1"/>
  <c r="AK69" i="10"/>
  <c r="AJ69" i="10" s="1"/>
  <c r="AK54" i="10"/>
  <c r="AJ54" i="10" s="1"/>
  <c r="AK55" i="10"/>
  <c r="AJ55" i="10" s="1"/>
  <c r="AK56" i="10"/>
  <c r="AJ56" i="10" s="1"/>
  <c r="AK43" i="10"/>
  <c r="AJ43" i="10" s="1"/>
  <c r="AK44" i="10"/>
  <c r="AJ44" i="10" s="1"/>
  <c r="AK45" i="10"/>
  <c r="AJ45" i="10" s="1"/>
  <c r="AK46" i="10"/>
  <c r="AJ46" i="10" s="1"/>
  <c r="AK47" i="10"/>
  <c r="AJ47" i="10" s="1"/>
  <c r="AK48" i="10"/>
  <c r="AJ48" i="10" s="1"/>
  <c r="AK34" i="10"/>
  <c r="AJ34" i="10" s="1"/>
  <c r="AK35" i="10"/>
  <c r="AJ35" i="10" s="1"/>
  <c r="AK36" i="10"/>
  <c r="AJ36" i="10" s="1"/>
  <c r="AK37" i="10"/>
  <c r="AJ37" i="10" s="1"/>
  <c r="AK41" i="10"/>
  <c r="AJ41" i="10" s="1"/>
  <c r="AK42" i="10"/>
  <c r="AJ42" i="10" s="1"/>
  <c r="AK39" i="10"/>
  <c r="AJ39" i="10" s="1"/>
  <c r="AK40" i="10"/>
  <c r="AJ40" i="10" s="1"/>
  <c r="AK57" i="10"/>
  <c r="AJ57" i="10" s="1"/>
  <c r="AK58" i="10"/>
  <c r="AJ58" i="10" s="1"/>
  <c r="AK59" i="10"/>
  <c r="AJ59" i="10" s="1"/>
  <c r="AH63" i="10"/>
  <c r="AD63" i="10"/>
  <c r="Z63" i="10"/>
  <c r="V63" i="10"/>
  <c r="R63" i="10"/>
  <c r="R77" i="10"/>
  <c r="AK76" i="10"/>
  <c r="AJ76" i="10" s="1"/>
  <c r="AK62" i="10"/>
  <c r="AJ62" i="10" s="1"/>
  <c r="I49" i="10"/>
  <c r="J49" i="10"/>
  <c r="K49" i="10"/>
  <c r="M49" i="10"/>
  <c r="N49" i="10"/>
  <c r="O49" i="10"/>
  <c r="O63" i="10" s="1"/>
  <c r="P49" i="10"/>
  <c r="P63" i="10" s="1"/>
  <c r="Q49" i="10"/>
  <c r="Q63" i="10" s="1"/>
  <c r="R49" i="10"/>
  <c r="S49" i="10"/>
  <c r="S63" i="10" s="1"/>
  <c r="T49" i="10"/>
  <c r="T63" i="10" s="1"/>
  <c r="U49" i="10"/>
  <c r="U63" i="10" s="1"/>
  <c r="V49" i="10"/>
  <c r="W49" i="10"/>
  <c r="W63" i="10" s="1"/>
  <c r="X49" i="10"/>
  <c r="X63" i="10" s="1"/>
  <c r="Y49" i="10"/>
  <c r="Y63" i="10" s="1"/>
  <c r="Z49" i="10"/>
  <c r="AA49" i="10"/>
  <c r="AA63" i="10" s="1"/>
  <c r="AB49" i="10"/>
  <c r="AB63" i="10" s="1"/>
  <c r="AC49" i="10"/>
  <c r="AC63" i="10" s="1"/>
  <c r="AD49" i="10"/>
  <c r="AE49" i="10"/>
  <c r="AE63" i="10" s="1"/>
  <c r="AF49" i="10"/>
  <c r="AF63" i="10" s="1"/>
  <c r="AG49" i="10"/>
  <c r="AG63" i="10" s="1"/>
  <c r="AH49" i="10"/>
  <c r="G49" i="10"/>
  <c r="AK66" i="10"/>
  <c r="AJ66" i="10" s="1"/>
  <c r="AK71" i="10"/>
  <c r="AJ71" i="10" s="1"/>
  <c r="AK70" i="10"/>
  <c r="AJ70" i="10" s="1"/>
  <c r="AK72" i="10"/>
  <c r="AJ72" i="10" s="1"/>
  <c r="AK73" i="10"/>
  <c r="AJ73" i="10" s="1"/>
  <c r="AK74" i="10"/>
  <c r="AJ74" i="10" s="1"/>
  <c r="AK75" i="10"/>
  <c r="AJ75" i="10" s="1"/>
  <c r="AK52" i="10"/>
  <c r="AJ52" i="10" s="1"/>
  <c r="AK53" i="10"/>
  <c r="AJ53" i="10" s="1"/>
  <c r="AK60" i="10"/>
  <c r="AJ60" i="10" s="1"/>
  <c r="AK61" i="10"/>
  <c r="AJ61" i="10" s="1"/>
  <c r="P77" i="10"/>
  <c r="Q77" i="10"/>
  <c r="S77" i="10"/>
  <c r="T77" i="10"/>
  <c r="U77" i="10"/>
  <c r="V77" i="10"/>
  <c r="W77" i="10"/>
  <c r="X77" i="10"/>
  <c r="Y77" i="10"/>
  <c r="Z77" i="10"/>
  <c r="AA77" i="10"/>
  <c r="AB77" i="10"/>
  <c r="AC77" i="10"/>
  <c r="AD77" i="10"/>
  <c r="AE77" i="10"/>
  <c r="AF77" i="10"/>
  <c r="AG77" i="10"/>
  <c r="AH77" i="10"/>
  <c r="O77" i="10"/>
  <c r="AK20" i="10"/>
  <c r="AK30" i="10"/>
  <c r="AJ30" i="10" s="1"/>
  <c r="AK26" i="10"/>
  <c r="AJ26" i="10" s="1"/>
  <c r="AI15" i="10"/>
  <c r="AI16" i="10"/>
  <c r="AK14" i="10"/>
  <c r="AJ14" i="10" s="1"/>
  <c r="AK15" i="10"/>
  <c r="AJ15" i="10" s="1"/>
  <c r="AK16" i="10"/>
  <c r="AJ16" i="10" s="1"/>
  <c r="H77" i="10"/>
  <c r="I77" i="10"/>
  <c r="J77" i="10"/>
  <c r="K77" i="10"/>
  <c r="L77" i="10"/>
  <c r="M77" i="10"/>
  <c r="N77" i="10"/>
  <c r="AK11" i="10"/>
  <c r="AK12" i="10"/>
  <c r="AJ12" i="10" s="1"/>
  <c r="AK13" i="10"/>
  <c r="AJ13" i="10" s="1"/>
  <c r="AK10" i="10"/>
  <c r="AJ10" i="10" s="1"/>
  <c r="AI11" i="10"/>
  <c r="AI12" i="10"/>
  <c r="AI13" i="10"/>
  <c r="AI14" i="10"/>
  <c r="AI10" i="10"/>
  <c r="G77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K65" i="10"/>
  <c r="AJ65" i="10" s="1"/>
  <c r="AK51" i="10"/>
  <c r="AJ51" i="10" s="1"/>
  <c r="AK21" i="10"/>
  <c r="AJ21" i="10" s="1"/>
  <c r="AK29" i="10"/>
  <c r="AJ29" i="10" s="1"/>
  <c r="AK38" i="10"/>
  <c r="AJ38" i="10" s="1"/>
  <c r="AK22" i="10"/>
  <c r="AJ22" i="10" s="1"/>
  <c r="AK27" i="10"/>
  <c r="AJ27" i="10" s="1"/>
  <c r="AK23" i="10"/>
  <c r="AJ23" i="10" s="1"/>
  <c r="AK28" i="10"/>
  <c r="AJ28" i="10" s="1"/>
  <c r="AK25" i="10"/>
  <c r="AJ25" i="10" s="1"/>
  <c r="AK31" i="10"/>
  <c r="AJ31" i="10" s="1"/>
  <c r="AK24" i="10"/>
  <c r="AJ24" i="10" s="1"/>
  <c r="AK32" i="10"/>
  <c r="AJ32" i="10" s="1"/>
  <c r="AK33" i="10"/>
  <c r="AJ33" i="10" s="1"/>
  <c r="G18" i="10"/>
  <c r="AI49" i="10"/>
  <c r="AI77" i="10"/>
  <c r="AI63" i="10"/>
  <c r="N96" i="10" l="1"/>
  <c r="J96" i="10"/>
  <c r="AK96" i="10" s="1"/>
  <c r="J96" i="15"/>
  <c r="AH96" i="15"/>
  <c r="AK18" i="15"/>
  <c r="AJ77" i="15"/>
  <c r="AJ20" i="10"/>
  <c r="AJ49" i="10" s="1"/>
  <c r="AK49" i="10"/>
  <c r="AK77" i="10"/>
  <c r="AI18" i="10"/>
  <c r="AI103" i="10" s="1"/>
  <c r="AJ18" i="10"/>
  <c r="AJ63" i="10"/>
  <c r="AJ77" i="10"/>
  <c r="Z96" i="15"/>
  <c r="AD96" i="15"/>
  <c r="AK18" i="10"/>
  <c r="AK77" i="15"/>
  <c r="R96" i="15"/>
  <c r="AK63" i="10"/>
  <c r="AI18" i="15"/>
  <c r="N96" i="15"/>
  <c r="AJ10" i="15"/>
  <c r="AJ18" i="15" s="1"/>
  <c r="V96" i="15"/>
  <c r="AJ49" i="15"/>
  <c r="AJ63" i="15"/>
  <c r="AK63" i="15"/>
  <c r="AK49" i="15"/>
  <c r="AJ95" i="15" l="1"/>
  <c r="AK96" i="15"/>
  <c r="AK95" i="15"/>
  <c r="L63" i="10"/>
  <c r="H63" i="10"/>
  <c r="G63" i="15"/>
  <c r="M63" i="15"/>
  <c r="N63" i="10"/>
  <c r="J63" i="10"/>
  <c r="J63" i="15"/>
  <c r="I63" i="15"/>
  <c r="N63" i="15"/>
  <c r="I63" i="10"/>
  <c r="K63" i="10"/>
  <c r="G63" i="10"/>
  <c r="L63" i="15"/>
  <c r="M63" i="10"/>
  <c r="H63" i="15"/>
  <c r="K63" i="15"/>
</calcChain>
</file>

<file path=xl/sharedStrings.xml><?xml version="1.0" encoding="utf-8"?>
<sst xmlns="http://schemas.openxmlformats.org/spreadsheetml/2006/main" count="589" uniqueCount="228">
  <si>
    <t>Lp.</t>
  </si>
  <si>
    <t>kod</t>
  </si>
  <si>
    <t>E</t>
  </si>
  <si>
    <t>Rozkład godzin</t>
  </si>
  <si>
    <t>Przedmiot</t>
  </si>
  <si>
    <t>I rok</t>
  </si>
  <si>
    <t>II rok</t>
  </si>
  <si>
    <t>III rok</t>
  </si>
  <si>
    <t>Razem godz.</t>
  </si>
  <si>
    <t>Razem ECTS</t>
  </si>
  <si>
    <t>ECTS</t>
  </si>
  <si>
    <t>razem</t>
  </si>
  <si>
    <t>1 semestr</t>
  </si>
  <si>
    <t>2 semestr</t>
  </si>
  <si>
    <t>3 semestr</t>
  </si>
  <si>
    <t>4 semestr</t>
  </si>
  <si>
    <t>5 semestr</t>
  </si>
  <si>
    <t>6 semestr</t>
  </si>
  <si>
    <t>Z</t>
  </si>
  <si>
    <t>ZO</t>
  </si>
  <si>
    <t>I</t>
  </si>
  <si>
    <t>II</t>
  </si>
  <si>
    <t>III</t>
  </si>
  <si>
    <t>Całkowity nakład pracy studenta</t>
  </si>
  <si>
    <t>Język obcy</t>
  </si>
  <si>
    <t>Przedsiębiorczość</t>
  </si>
  <si>
    <t>IV rok</t>
  </si>
  <si>
    <t>Ochrona własności przemysłowej i prawa autorskiego</t>
  </si>
  <si>
    <t>forma zal. po semestrze</t>
  </si>
  <si>
    <t>1. PRZEDMIOTY KSZTAŁCENIA OGÓLNEGO</t>
  </si>
  <si>
    <t>2. PRZEDMIOTY PODSTAWOWE/KIERUNKOWE</t>
  </si>
  <si>
    <t>4. PRAKTYKI</t>
  </si>
  <si>
    <t>RAZEM</t>
  </si>
  <si>
    <t>1. Studenta obowiązują zajęcia z wychowania fizycznego w wymiarze 60 godzin. 2. Studenta obowiązuje szkolenie dotyczące BHP w wymiarze 4 godzin na I semestrze. 3. Studenta obowiązuje szkolenie biblioteczne w wymiarze 2 godzin na I semestrze.</t>
  </si>
  <si>
    <t>Wychowanie Fizyczne</t>
  </si>
  <si>
    <t>Wprowadzenie do mechatroniki</t>
  </si>
  <si>
    <t>Nauka o materiałach</t>
  </si>
  <si>
    <t>Automatyka</t>
  </si>
  <si>
    <t>Robotyka</t>
  </si>
  <si>
    <t>Technika automatyki</t>
  </si>
  <si>
    <t xml:space="preserve">Mechanika techniczna </t>
  </si>
  <si>
    <t>Wytrzymałość materiałów</t>
  </si>
  <si>
    <t>Grafika inżynierska</t>
  </si>
  <si>
    <t>Inżynieria wytwarzania</t>
  </si>
  <si>
    <t>Konstrukcja maszyn</t>
  </si>
  <si>
    <t xml:space="preserve">Elektrotechnika </t>
  </si>
  <si>
    <t>Elektronika</t>
  </si>
  <si>
    <t>Sieci komputerowe</t>
  </si>
  <si>
    <t>Metrologia techniczna i systemy pomiarowe</t>
  </si>
  <si>
    <t>Seminarium dyplomowe</t>
  </si>
  <si>
    <t>Eksploatacja maszyn</t>
  </si>
  <si>
    <t>Aktuatoryka hydrotroniczna</t>
  </si>
  <si>
    <t>Mechanizmy maszyn i robotów</t>
  </si>
  <si>
    <t>Aktuatoryka pneumotroniczna</t>
  </si>
  <si>
    <t>Metody sztucznej inteligencji</t>
  </si>
  <si>
    <t>Algorytmy i metody numeryczne</t>
  </si>
  <si>
    <t>Systemy diagnostyczne</t>
  </si>
  <si>
    <t>Symulacje komputerowe w mechatronice</t>
  </si>
  <si>
    <t>Komputerowe wspomaganie w mechatronice</t>
  </si>
  <si>
    <t>Systemy CAD/CAM</t>
  </si>
  <si>
    <t>Sterowanie napędów elektrycznych</t>
  </si>
  <si>
    <t>Transmisja danych cyfrowych</t>
  </si>
  <si>
    <t xml:space="preserve">Materiały o zmiennych właściwościach </t>
  </si>
  <si>
    <t>Reologia płynów przemysłowych</t>
  </si>
  <si>
    <t>7 semestr</t>
  </si>
  <si>
    <t>1,2,3,4</t>
  </si>
  <si>
    <t>BHP</t>
  </si>
  <si>
    <t>Praktyka zawodowa</t>
  </si>
  <si>
    <t>3. PRZEDMIOTY DO WYBORU ( II Komputerowe wspomaganie konstrukcji maszyn )</t>
  </si>
  <si>
    <t>3. PRZEDMIOTY DO WYBORU ( I Budowa i eksploatacja maszyn )</t>
  </si>
  <si>
    <r>
      <t xml:space="preserve">Rodzaj zajęć: grupa I (W-wykład, WS-wykład specjalistyczny) grupa II (C-ćwiczenia, K-konwersatorium, L-laboratorium, P-praktyki, S-seminarium, W-warsztaty) grupa III (PW-projekt własny, </t>
    </r>
    <r>
      <rPr>
        <b/>
        <sz val="18"/>
        <color indexed="10"/>
        <rFont val="Calibri"/>
        <family val="2"/>
        <charset val="238"/>
      </rPr>
      <t>E-e-learning</t>
    </r>
    <r>
      <rPr>
        <b/>
        <sz val="18"/>
        <color indexed="8"/>
        <rFont val="Calibri"/>
        <family val="2"/>
        <charset val="238"/>
      </rPr>
      <t xml:space="preserve">)  </t>
    </r>
  </si>
  <si>
    <t>8**</t>
  </si>
  <si>
    <t>Etyka</t>
  </si>
  <si>
    <t>Zarządzanie i organizacja produkcji</t>
  </si>
  <si>
    <t>Historia nauki i techniki</t>
  </si>
  <si>
    <t>0714.8.ME1.A01.JO</t>
  </si>
  <si>
    <t>0714.8.ME1.A02.TIK</t>
  </si>
  <si>
    <t>0714.8.ME1.A04.P</t>
  </si>
  <si>
    <t>0714.8.ME1.A05.E</t>
  </si>
  <si>
    <t>0714.8.ME1.A06.ZOP</t>
  </si>
  <si>
    <t>0714.8.ME1.A07.HNT</t>
  </si>
  <si>
    <t>0714.8.ME1.A03.OWPiPA</t>
  </si>
  <si>
    <t>0714.8.ME1.D01.RPP</t>
  </si>
  <si>
    <t>0714.8.ME1.D02.MMR</t>
  </si>
  <si>
    <t>0714.8.ME1.D06.BDSE</t>
  </si>
  <si>
    <t>0714.8.ME1.B/C01.M</t>
  </si>
  <si>
    <t>0714.8.ME1.B/C02.F</t>
  </si>
  <si>
    <t>0714.8.ME1.B/C03.MT</t>
  </si>
  <si>
    <t>0714.8.ME1.B/C04.GI</t>
  </si>
  <si>
    <t>0714.8.ME1.B/C08.WM</t>
  </si>
  <si>
    <t>0714.8.ME1.B/C09.KM</t>
  </si>
  <si>
    <t>0714.8.ME1.B/C11.NOM</t>
  </si>
  <si>
    <t>0714.8.ME1.B/C13.SK</t>
  </si>
  <si>
    <t>0714.8.ME1.B/C15.PK</t>
  </si>
  <si>
    <t>0714.8.ME1.A13.WF</t>
  </si>
  <si>
    <t>0714.8.ME1.A14.BHP</t>
  </si>
  <si>
    <t>0714.8.ME1.A15.PB</t>
  </si>
  <si>
    <t>0714.8.ME1.B/C07.WDM</t>
  </si>
  <si>
    <t>Techniki informacyjno-komunikacyjne***</t>
  </si>
  <si>
    <t>Matematyka***</t>
  </si>
  <si>
    <t>Fizyka***</t>
  </si>
  <si>
    <t>Programowanie komputerów***</t>
  </si>
  <si>
    <t>Bazy danych i systemy eksperckie***</t>
  </si>
  <si>
    <t>Bezpieczeństwo przetwarzania danych cyfrowych***</t>
  </si>
  <si>
    <t>Szkolenie biblioteczne</t>
  </si>
  <si>
    <t>HARMONOGRAM REALIZACJI PROGRAMU STUDIÓW (PLAN STUDIÓW) STACJONARNYCH PIERWSZEGO STOPNIA</t>
  </si>
  <si>
    <t>Modelowanie bryłowe</t>
  </si>
  <si>
    <t>Elementy pomiarowe automatyki</t>
  </si>
  <si>
    <t>Energoelektronika</t>
  </si>
  <si>
    <t>Drukarki 3D</t>
  </si>
  <si>
    <t>Programowanie obrabiarek CNC</t>
  </si>
  <si>
    <t>Programowanie mikroprocesorów</t>
  </si>
  <si>
    <t>Projekt</t>
  </si>
  <si>
    <t>Praca dyplomowa</t>
  </si>
  <si>
    <r>
      <t xml:space="preserve">pięczęć jednostki organizacyjnej </t>
    </r>
    <r>
      <rPr>
        <i/>
        <sz val="16"/>
        <color indexed="8"/>
        <rFont val="Calibri"/>
        <family val="2"/>
        <charset val="238"/>
      </rPr>
      <t>Filia w SANDOMIERZU</t>
    </r>
  </si>
  <si>
    <t>0714.8.ME1.B/C20.EnEL</t>
  </si>
  <si>
    <t>0714.8.ME1.B/C06.ET</t>
  </si>
  <si>
    <t>0714.8.ME1.B/C10.AUT</t>
  </si>
  <si>
    <t>0714.8.ME1.B/C12.EL</t>
  </si>
  <si>
    <t>0714.8.ME1.E01.P</t>
  </si>
  <si>
    <t>0714.8.ME1.E02.SD</t>
  </si>
  <si>
    <t>Mechatronika i diagnostyka pojazdów</t>
  </si>
  <si>
    <t>Konstrukcje inteligentne</t>
  </si>
  <si>
    <t>Mikromechanika</t>
  </si>
  <si>
    <t>0714.8.ME1.B/C16.MM</t>
  </si>
  <si>
    <t>0714.8.ME1.B/C17.TA</t>
  </si>
  <si>
    <t>0714.8.ME1.B/C18.ROB</t>
  </si>
  <si>
    <t>0714.8.ME1.B/C19.MB</t>
  </si>
  <si>
    <t>0714.8.ME1.B/C21.IW</t>
  </si>
  <si>
    <t>0714.8.ME1.B/C22.KI</t>
  </si>
  <si>
    <t>0714.8.ME1.B/C23.EpA</t>
  </si>
  <si>
    <t>0714.8.ME1.B/C24.MiDP</t>
  </si>
  <si>
    <t>Zaawansowane metody projektowania</t>
  </si>
  <si>
    <t>0714.8.ME1.B/C14.MTSP</t>
  </si>
  <si>
    <t>0714.8.ME1.B/C26.ZMP</t>
  </si>
  <si>
    <t>Projektowanie układów napędowych</t>
  </si>
  <si>
    <t>0714.8.ME1.D04.PUN</t>
  </si>
  <si>
    <t>0714.8.ME1.D05.3D</t>
  </si>
  <si>
    <t>0714.8.ME1.D07.MSI</t>
  </si>
  <si>
    <t>0714.8.ME1.D08.SKM</t>
  </si>
  <si>
    <t>0714.8.ME1.D09.SDM</t>
  </si>
  <si>
    <t>0714.8.ME1.D11.SNE</t>
  </si>
  <si>
    <t>0714.8.ME1.D12.AH</t>
  </si>
  <si>
    <t>0714.8.ME1.D13.MZW</t>
  </si>
  <si>
    <t>0714.8.ME1.D14.SC</t>
  </si>
  <si>
    <t>Automatyzacja procesów produkcyjnych</t>
  </si>
  <si>
    <t>0714.8.ME1.D16.APP</t>
  </si>
  <si>
    <t>0714.8.ME1.D17.EM</t>
  </si>
  <si>
    <t>0714.8.ME1.D18.BPDC</t>
  </si>
  <si>
    <t>0714.8.ME1.D19.AMN</t>
  </si>
  <si>
    <t>0714.8.ME1.D20.KWM</t>
  </si>
  <si>
    <t>0714.8.ME1.D21.SD</t>
  </si>
  <si>
    <t>0714.8.ME1.D22.TDC</t>
  </si>
  <si>
    <t>0714.8.ME1.D24.AP</t>
  </si>
  <si>
    <t>15/15</t>
  </si>
  <si>
    <t>30/15</t>
  </si>
  <si>
    <t>30/</t>
  </si>
  <si>
    <t>15/</t>
  </si>
  <si>
    <t>20/</t>
  </si>
  <si>
    <t>45/15</t>
  </si>
  <si>
    <t>60/</t>
  </si>
  <si>
    <t>10/10</t>
  </si>
  <si>
    <t>10/</t>
  </si>
  <si>
    <t>20/10</t>
  </si>
  <si>
    <t>30/10</t>
  </si>
  <si>
    <t>40/</t>
  </si>
  <si>
    <t>/30</t>
  </si>
  <si>
    <t>Podstawy informatyki</t>
  </si>
  <si>
    <t>0714.8.ME1.B/C05.PI</t>
  </si>
  <si>
    <t>Sumaryczna liczba godzin:</t>
  </si>
  <si>
    <t>15/10</t>
  </si>
  <si>
    <t>45/</t>
  </si>
  <si>
    <t xml:space="preserve">Studentów będących obcokrajowcami obowiązuje zaliczenie języka obcego w ilości 4 pkt. ECTS na pierwszym roku studiów
*dotyczy kierunków przyporządkowanych do dyscyplin w ramach dziedzin innych niż odpowiednio nauki humanistyczne lub nauki społeczne 
** do wyboru jest jeden z przedmiotów wspierających     
</t>
  </si>
  <si>
    <t>Bezpieczeństwo przetwarzania danych cyfrowych</t>
  </si>
  <si>
    <t>Bazy danych i systemy eksperckie</t>
  </si>
  <si>
    <t>Programowanie komputerów</t>
  </si>
  <si>
    <t>Fizyka</t>
  </si>
  <si>
    <t>Matematyka</t>
  </si>
  <si>
    <t>HARMONOGRAM REALIZACJI PROGRAMU STUDIÓW (PLAN STUDIÓW) NIESTACJONARNYCH PIERWSZEGO STOPNIA</t>
  </si>
  <si>
    <t>0714.8.ME1.E03.PD</t>
  </si>
  <si>
    <t>0714.8.ME1.B/C25.OK</t>
  </si>
  <si>
    <t>0714.8.ME1.D15.CNC</t>
  </si>
  <si>
    <t>0714.8.ME1.D23.PM</t>
  </si>
  <si>
    <t>2. Studenta obowiązuje szkolenie dotyczące BHP w wymiarze 4 godzin na I semestrze. 3. Studenta obowiązuje szkolenie biblioteczne w wymiarze 2 godzin na I semestrze.</t>
  </si>
  <si>
    <t>Układy napędowe</t>
  </si>
  <si>
    <t>Systemy wizualizacij procesów</t>
  </si>
  <si>
    <t>Automatyzacja procesów przemysłowych</t>
  </si>
  <si>
    <t>Programowanie robotów przemysłowych</t>
  </si>
  <si>
    <t>Sieci przemysłowe</t>
  </si>
  <si>
    <t>0714.8.ME1.D03.APP</t>
  </si>
  <si>
    <t>Optymalizacja konstrukcji</t>
  </si>
  <si>
    <t>Programowanie mikrokontrolerów i mikroprocesorów</t>
  </si>
  <si>
    <t>0714.8.ME1.D10.PMiM</t>
  </si>
  <si>
    <t>0714.8.ME1.A16.PP</t>
  </si>
  <si>
    <t>Pierwsza pomoc</t>
  </si>
  <si>
    <t>Metody programowania sterowników logicznych</t>
  </si>
  <si>
    <r>
      <t>0714.8.ME1.</t>
    </r>
    <r>
      <rPr>
        <b/>
        <sz val="16"/>
        <color rgb="FF00B050"/>
        <rFont val="Arial"/>
        <family val="2"/>
        <charset val="238"/>
      </rPr>
      <t>D25.MpSL</t>
    </r>
  </si>
  <si>
    <r>
      <t>0714.8.ME1.</t>
    </r>
    <r>
      <rPr>
        <b/>
        <sz val="16"/>
        <color rgb="FF00B050"/>
        <rFont val="Arial"/>
        <family val="2"/>
        <charset val="238"/>
      </rPr>
      <t>D26.UN</t>
    </r>
  </si>
  <si>
    <r>
      <t>0714.8.ME1.</t>
    </r>
    <r>
      <rPr>
        <b/>
        <sz val="16"/>
        <color rgb="FF00B050"/>
        <rFont val="Arial"/>
        <family val="2"/>
        <charset val="238"/>
      </rPr>
      <t>D27.SWP</t>
    </r>
  </si>
  <si>
    <r>
      <t>0714.8.ME1.</t>
    </r>
    <r>
      <rPr>
        <b/>
        <sz val="16"/>
        <color rgb="FF00B050"/>
        <rFont val="Arial"/>
        <family val="2"/>
        <charset val="238"/>
      </rPr>
      <t>D28.APPr</t>
    </r>
  </si>
  <si>
    <r>
      <t>0714.8.ME1.</t>
    </r>
    <r>
      <rPr>
        <b/>
        <sz val="16"/>
        <color rgb="FF00B050"/>
        <rFont val="Arial"/>
        <family val="2"/>
        <charset val="238"/>
      </rPr>
      <t>D29.CNC</t>
    </r>
  </si>
  <si>
    <r>
      <t>0714.8.ME1.</t>
    </r>
    <r>
      <rPr>
        <b/>
        <sz val="16"/>
        <color rgb="FF00B050"/>
        <rFont val="Arial"/>
        <family val="2"/>
        <charset val="238"/>
      </rPr>
      <t>D30.BDSE</t>
    </r>
  </si>
  <si>
    <r>
      <t>0714.8.ME1.</t>
    </r>
    <r>
      <rPr>
        <b/>
        <sz val="16"/>
        <color rgb="FF00B050"/>
        <rFont val="Arial"/>
        <family val="2"/>
        <charset val="238"/>
      </rPr>
      <t>D31.SPP</t>
    </r>
  </si>
  <si>
    <r>
      <t>0714.8.ME1.</t>
    </r>
    <r>
      <rPr>
        <b/>
        <sz val="16"/>
        <color rgb="FF00B050"/>
        <rFont val="Arial"/>
        <family val="2"/>
        <charset val="238"/>
      </rPr>
      <t>D32.PRP</t>
    </r>
  </si>
  <si>
    <r>
      <t>0714.8.ME1.</t>
    </r>
    <r>
      <rPr>
        <b/>
        <sz val="16"/>
        <color rgb="FF00B050"/>
        <rFont val="Arial"/>
        <family val="2"/>
        <charset val="238"/>
      </rPr>
      <t>D34.MSI</t>
    </r>
  </si>
  <si>
    <r>
      <t>0714.8.ME1.</t>
    </r>
    <r>
      <rPr>
        <b/>
        <sz val="16"/>
        <color rgb="FF00B050"/>
        <rFont val="Arial"/>
        <family val="2"/>
        <charset val="238"/>
      </rPr>
      <t>D35.SP</t>
    </r>
  </si>
  <si>
    <r>
      <t>0714.8.ME1.</t>
    </r>
    <r>
      <rPr>
        <b/>
        <sz val="16"/>
        <color rgb="FF00B050"/>
        <rFont val="Arial"/>
        <family val="2"/>
        <charset val="238"/>
      </rPr>
      <t>D36.KSS</t>
    </r>
  </si>
  <si>
    <t>0714.8.ME1.D37.PZ</t>
  </si>
  <si>
    <t>3,4,5,6</t>
  </si>
  <si>
    <t>`</t>
  </si>
  <si>
    <t>0714.8.ME1.D12.AP</t>
  </si>
  <si>
    <t>0714.8.ME1.D24.AH</t>
  </si>
  <si>
    <t>Symulacje układów automatyki</t>
  </si>
  <si>
    <t>Automatyka budynkowa</t>
  </si>
  <si>
    <t>Rapid prototyping 3D</t>
  </si>
  <si>
    <r>
      <t>0714.8.ME1.</t>
    </r>
    <r>
      <rPr>
        <b/>
        <sz val="16"/>
        <color rgb="FF00B050"/>
        <rFont val="Arial"/>
        <family val="2"/>
        <charset val="238"/>
      </rPr>
      <t>D33.RP3D</t>
    </r>
  </si>
  <si>
    <t>Pierwsza pomoc przedmedyczna</t>
  </si>
  <si>
    <t>3. PRZEDMIOTY DO WYBORU ( III Automatyka przemysłowa)</t>
  </si>
  <si>
    <t>Studentów będących obcokrajowcami obowiązuje zaliczenie języka obcego w ilości 4 pkt. ECTS na pierwszym roku studiów
*dotyczy kierunków przyporządkowanych do dyscyplin w ramach dziedzin innych niż odpowiednio nauki humanistyczne lub nauki społeczne 
** do wyboru jest jeden z przedmiotów wspierających     
*** zajęcia realizowane częściowo w formie  e-learning</t>
  </si>
  <si>
    <t>0714.8.ME1.A08.PW</t>
  </si>
  <si>
    <t>Przedmiot w zakresie wsparcia studentów w procesie uczenia się</t>
  </si>
  <si>
    <t>Plan studiów niestacjonarnych przewidziany do realizacji od roku akademickiego 2022/2023</t>
  </si>
  <si>
    <r>
      <t xml:space="preserve">Kierunek: Mechatronika, profil praktyczny, </t>
    </r>
    <r>
      <rPr>
        <b/>
        <sz val="24"/>
        <color rgb="FF00B050"/>
        <rFont val="Calibri"/>
        <family val="2"/>
        <charset val="238"/>
      </rPr>
      <t>2022-2026</t>
    </r>
  </si>
  <si>
    <t>Plan studiów stacjonarnych przewidziany do realizacji od roku akademickiego 2022/2023</t>
  </si>
  <si>
    <t>Razem przedmioty 1-4</t>
  </si>
  <si>
    <t>Systemy decyzyjne w mechatronice</t>
  </si>
  <si>
    <t>/20</t>
  </si>
  <si>
    <r>
      <t xml:space="preserve">Rodzaj zajęć: grupa I (W - wykład, WS - wykład specjalistyczny) grupa II (C - ćwiczenia, K - konwersatorium, L - laboratorium, P - praktyki, S - seminarium, W - warsztaty) grupa III (PW -projekt własny, </t>
    </r>
    <r>
      <rPr>
        <b/>
        <sz val="18"/>
        <color indexed="10"/>
        <rFont val="Calibri"/>
        <family val="2"/>
        <charset val="238"/>
      </rPr>
      <t>E - e-learning</t>
    </r>
    <r>
      <rPr>
        <b/>
        <sz val="18"/>
        <color indexed="8"/>
        <rFont val="Calibri"/>
        <family val="2"/>
        <charset val="238"/>
      </rPr>
      <t xml:space="preserve">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</si>
</sst>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8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8"/>
      <color indexed="8"/>
      <name val="Arial"/>
      <family val="2"/>
      <charset val="238"/>
    </font>
    <font>
      <sz val="18"/>
      <color indexed="8"/>
      <name val="Calibri"/>
      <family val="2"/>
      <charset val="238"/>
    </font>
    <font>
      <sz val="2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6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24"/>
      <color indexed="8"/>
      <name val="Calibri"/>
      <family val="2"/>
      <charset val="238"/>
    </font>
    <font>
      <i/>
      <sz val="1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6"/>
      <color indexed="8"/>
      <name val="Calibri"/>
      <family val="2"/>
      <charset val="238"/>
    </font>
    <font>
      <b/>
      <sz val="18"/>
      <color indexed="10"/>
      <name val="Calibri"/>
      <family val="2"/>
      <charset val="238"/>
    </font>
    <font>
      <b/>
      <sz val="18"/>
      <name val="Calibri"/>
      <family val="2"/>
      <charset val="238"/>
    </font>
    <font>
      <sz val="18"/>
      <name val="Calibri"/>
      <family val="2"/>
      <charset val="238"/>
    </font>
    <font>
      <b/>
      <sz val="18"/>
      <color rgb="FFFF0000"/>
      <name val="Calibri"/>
      <family val="2"/>
      <charset val="238"/>
    </font>
    <font>
      <sz val="18"/>
      <color rgb="FFFF0000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8"/>
      <color theme="1"/>
      <name val="Calibri"/>
      <family val="2"/>
      <charset val="238"/>
    </font>
    <font>
      <i/>
      <sz val="16"/>
      <color theme="1"/>
      <name val="Calibri"/>
      <family val="2"/>
      <charset val="238"/>
    </font>
    <font>
      <b/>
      <sz val="18"/>
      <color rgb="FF00B050"/>
      <name val="Calibri"/>
      <family val="2"/>
      <charset val="238"/>
    </font>
    <font>
      <b/>
      <sz val="18"/>
      <color rgb="FF7030A0"/>
      <name val="Calibri"/>
      <family val="2"/>
      <charset val="238"/>
    </font>
    <font>
      <sz val="24"/>
      <color rgb="FFFF0000"/>
      <name val="Calibri"/>
      <family val="2"/>
      <charset val="238"/>
    </font>
    <font>
      <b/>
      <sz val="16"/>
      <name val="Arial"/>
      <family val="2"/>
      <charset val="238"/>
    </font>
    <font>
      <b/>
      <sz val="16"/>
      <color rgb="FF00B050"/>
      <name val="Arial"/>
      <family val="2"/>
      <charset val="238"/>
    </font>
    <font>
      <b/>
      <sz val="18"/>
      <name val="Arial"/>
      <family val="2"/>
      <charset val="238"/>
    </font>
    <font>
      <b/>
      <sz val="24"/>
      <color rgb="FF00B05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9" fontId="3" fillId="0" borderId="0" xfId="0" applyNumberFormat="1" applyFont="1" applyBorder="1" applyAlignment="1">
      <alignment horizontal="left" vertical="center" wrapText="1"/>
    </xf>
    <xf numFmtId="9" fontId="10" fillId="0" borderId="0" xfId="2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1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Border="1"/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vertical="center"/>
    </xf>
    <xf numFmtId="0" fontId="5" fillId="0" borderId="0" xfId="0" applyFont="1" applyFill="1"/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8" fillId="3" borderId="7" xfId="0" applyFont="1" applyFill="1" applyBorder="1" applyAlignment="1">
      <alignment horizontal="right"/>
    </xf>
    <xf numFmtId="0" fontId="33" fillId="0" borderId="1" xfId="0" applyFont="1" applyBorder="1" applyAlignment="1">
      <alignment vertical="center"/>
    </xf>
    <xf numFmtId="0" fontId="2" fillId="7" borderId="7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0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right" vertical="center"/>
    </xf>
    <xf numFmtId="0" fontId="18" fillId="3" borderId="6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4"/>
  <sheetViews>
    <sheetView showGridLines="0" tabSelected="1" topLeftCell="C86" zoomScale="40" zoomScaleNormal="40" zoomScaleSheetLayoutView="40" workbookViewId="0">
      <selection activeCell="A47" sqref="A47:XFD47"/>
    </sheetView>
  </sheetViews>
  <sheetFormatPr defaultColWidth="9.08984375" defaultRowHeight="23.5" x14ac:dyDescent="0.55000000000000004"/>
  <cols>
    <col min="1" max="1" width="7.36328125" style="5" customWidth="1"/>
    <col min="2" max="2" width="68.36328125" style="6" customWidth="1"/>
    <col min="3" max="3" width="44.08984375" style="3" bestFit="1" customWidth="1"/>
    <col min="4" max="4" width="7.54296875" style="13" customWidth="1"/>
    <col min="5" max="5" width="8.6328125" style="3" customWidth="1"/>
    <col min="6" max="6" width="11" style="3" bestFit="1" customWidth="1"/>
    <col min="7" max="7" width="7.54296875" style="3" customWidth="1"/>
    <col min="8" max="8" width="10.90625" style="3" bestFit="1" customWidth="1"/>
    <col min="9" max="9" width="7.54296875" style="3" customWidth="1"/>
    <col min="10" max="10" width="9.54296875" style="3" customWidth="1"/>
    <col min="11" max="11" width="7.54296875" style="3" customWidth="1"/>
    <col min="12" max="12" width="12" style="3" bestFit="1" customWidth="1"/>
    <col min="13" max="13" width="7.36328125" style="3" customWidth="1"/>
    <col min="14" max="14" width="9.90625" style="3" customWidth="1"/>
    <col min="15" max="15" width="7.54296875" style="3" customWidth="1"/>
    <col min="16" max="16" width="10.90625" style="3" bestFit="1" customWidth="1"/>
    <col min="17" max="17" width="7.54296875" style="3" customWidth="1"/>
    <col min="18" max="18" width="9" style="3" customWidth="1"/>
    <col min="19" max="19" width="7.54296875" style="3" customWidth="1"/>
    <col min="20" max="20" width="10.90625" style="3" bestFit="1" customWidth="1"/>
    <col min="21" max="21" width="7.453125" style="3" customWidth="1"/>
    <col min="22" max="22" width="9.54296875" style="3" customWidth="1"/>
    <col min="23" max="23" width="7.6328125" style="3" customWidth="1"/>
    <col min="24" max="24" width="10.90625" style="3" bestFit="1" customWidth="1"/>
    <col min="25" max="25" width="8.08984375" style="3" customWidth="1"/>
    <col min="26" max="26" width="9.08984375" style="3"/>
    <col min="27" max="27" width="8.08984375" style="3" customWidth="1"/>
    <col min="28" max="28" width="10.90625" style="3" bestFit="1" customWidth="1"/>
    <col min="29" max="29" width="7.54296875" style="3" customWidth="1"/>
    <col min="30" max="30" width="10" style="3" customWidth="1"/>
    <col min="31" max="31" width="11.90625" style="3" customWidth="1"/>
    <col min="32" max="32" width="12" style="3" customWidth="1"/>
    <col min="33" max="33" width="12.08984375" style="3" customWidth="1"/>
    <col min="34" max="34" width="14.90625" style="5" customWidth="1"/>
    <col min="35" max="35" width="15" style="5" customWidth="1"/>
    <col min="36" max="36" width="16.90625" style="5" customWidth="1"/>
    <col min="37" max="37" width="19.6328125" style="5" customWidth="1"/>
    <col min="38" max="16384" width="9.08984375" style="5"/>
  </cols>
  <sheetData>
    <row r="1" spans="1:37" ht="39.65" customHeight="1" x14ac:dyDescent="0.7">
      <c r="A1" s="191" t="s">
        <v>105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</row>
    <row r="2" spans="1:37" ht="30.65" customHeight="1" x14ac:dyDescent="0.7">
      <c r="A2" s="24"/>
      <c r="B2" s="31" t="s">
        <v>114</v>
      </c>
      <c r="C2" s="28"/>
      <c r="D2" s="28"/>
      <c r="E2" s="28"/>
      <c r="F2" s="28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7" ht="42.75" customHeight="1" x14ac:dyDescent="0.7">
      <c r="A3" s="24"/>
      <c r="B3" s="194" t="s">
        <v>222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2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</row>
    <row r="4" spans="1:37" ht="24.75" customHeight="1" x14ac:dyDescent="0.55000000000000004">
      <c r="B4" s="196" t="s">
        <v>227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</row>
    <row r="5" spans="1:37" ht="32.25" customHeight="1" x14ac:dyDescent="0.55000000000000004">
      <c r="A5" s="185"/>
      <c r="B5" s="186"/>
      <c r="C5" s="186"/>
      <c r="D5" s="186"/>
      <c r="E5" s="186"/>
      <c r="F5" s="187"/>
      <c r="G5" s="171" t="s">
        <v>3</v>
      </c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3"/>
    </row>
    <row r="6" spans="1:37" ht="32.25" customHeight="1" x14ac:dyDescent="0.55000000000000004">
      <c r="A6" s="174" t="s">
        <v>0</v>
      </c>
      <c r="B6" s="189" t="s">
        <v>4</v>
      </c>
      <c r="C6" s="179" t="s">
        <v>1</v>
      </c>
      <c r="D6" s="223" t="s">
        <v>28</v>
      </c>
      <c r="E6" s="223"/>
      <c r="F6" s="223"/>
      <c r="G6" s="188" t="s">
        <v>5</v>
      </c>
      <c r="H6" s="188"/>
      <c r="I6" s="188"/>
      <c r="J6" s="188"/>
      <c r="K6" s="188"/>
      <c r="L6" s="188"/>
      <c r="M6" s="188"/>
      <c r="N6" s="188"/>
      <c r="O6" s="188" t="s">
        <v>6</v>
      </c>
      <c r="P6" s="188"/>
      <c r="Q6" s="188"/>
      <c r="R6" s="188"/>
      <c r="S6" s="188"/>
      <c r="T6" s="188"/>
      <c r="U6" s="188"/>
      <c r="V6" s="188"/>
      <c r="W6" s="188" t="s">
        <v>7</v>
      </c>
      <c r="X6" s="188"/>
      <c r="Y6" s="188"/>
      <c r="Z6" s="188"/>
      <c r="AA6" s="188"/>
      <c r="AB6" s="188"/>
      <c r="AC6" s="188"/>
      <c r="AD6" s="188"/>
      <c r="AE6" s="176" t="s">
        <v>26</v>
      </c>
      <c r="AF6" s="177"/>
      <c r="AG6" s="177"/>
      <c r="AH6" s="178"/>
      <c r="AI6" s="179" t="s">
        <v>8</v>
      </c>
      <c r="AJ6" s="179" t="s">
        <v>23</v>
      </c>
      <c r="AK6" s="179" t="s">
        <v>9</v>
      </c>
    </row>
    <row r="7" spans="1:37" s="7" customFormat="1" ht="32.25" customHeight="1" x14ac:dyDescent="0.35">
      <c r="A7" s="174"/>
      <c r="B7" s="189"/>
      <c r="C7" s="180"/>
      <c r="D7" s="223"/>
      <c r="E7" s="223"/>
      <c r="F7" s="223"/>
      <c r="G7" s="182" t="s">
        <v>12</v>
      </c>
      <c r="H7" s="183"/>
      <c r="I7" s="183"/>
      <c r="J7" s="184"/>
      <c r="K7" s="176" t="s">
        <v>13</v>
      </c>
      <c r="L7" s="177"/>
      <c r="M7" s="177"/>
      <c r="N7" s="178"/>
      <c r="O7" s="182" t="s">
        <v>14</v>
      </c>
      <c r="P7" s="183"/>
      <c r="Q7" s="183"/>
      <c r="R7" s="184"/>
      <c r="S7" s="176" t="s">
        <v>15</v>
      </c>
      <c r="T7" s="177"/>
      <c r="U7" s="177"/>
      <c r="V7" s="178"/>
      <c r="W7" s="182" t="s">
        <v>16</v>
      </c>
      <c r="X7" s="183"/>
      <c r="Y7" s="183"/>
      <c r="Z7" s="184"/>
      <c r="AA7" s="176" t="s">
        <v>17</v>
      </c>
      <c r="AB7" s="177"/>
      <c r="AC7" s="177"/>
      <c r="AD7" s="178"/>
      <c r="AE7" s="176" t="s">
        <v>64</v>
      </c>
      <c r="AF7" s="177"/>
      <c r="AG7" s="177"/>
      <c r="AH7" s="178"/>
      <c r="AI7" s="180"/>
      <c r="AJ7" s="180"/>
      <c r="AK7" s="180"/>
    </row>
    <row r="8" spans="1:37" s="7" customFormat="1" ht="32.25" customHeight="1" thickBot="1" x14ac:dyDescent="0.4">
      <c r="A8" s="175"/>
      <c r="B8" s="190"/>
      <c r="C8" s="181"/>
      <c r="D8" s="8" t="s">
        <v>2</v>
      </c>
      <c r="E8" s="8" t="s">
        <v>19</v>
      </c>
      <c r="F8" s="8" t="s">
        <v>18</v>
      </c>
      <c r="G8" s="32" t="s">
        <v>20</v>
      </c>
      <c r="H8" s="32" t="s">
        <v>21</v>
      </c>
      <c r="I8" s="32" t="s">
        <v>22</v>
      </c>
      <c r="J8" s="32" t="s">
        <v>10</v>
      </c>
      <c r="K8" s="37" t="s">
        <v>20</v>
      </c>
      <c r="L8" s="37" t="s">
        <v>21</v>
      </c>
      <c r="M8" s="37" t="s">
        <v>22</v>
      </c>
      <c r="N8" s="37" t="s">
        <v>10</v>
      </c>
      <c r="O8" s="32" t="s">
        <v>20</v>
      </c>
      <c r="P8" s="32" t="s">
        <v>21</v>
      </c>
      <c r="Q8" s="32" t="s">
        <v>22</v>
      </c>
      <c r="R8" s="32" t="s">
        <v>10</v>
      </c>
      <c r="S8" s="37" t="s">
        <v>20</v>
      </c>
      <c r="T8" s="37" t="s">
        <v>21</v>
      </c>
      <c r="U8" s="37" t="s">
        <v>22</v>
      </c>
      <c r="V8" s="37" t="s">
        <v>10</v>
      </c>
      <c r="W8" s="32" t="s">
        <v>20</v>
      </c>
      <c r="X8" s="32" t="s">
        <v>21</v>
      </c>
      <c r="Y8" s="32" t="s">
        <v>22</v>
      </c>
      <c r="Z8" s="32" t="s">
        <v>10</v>
      </c>
      <c r="AA8" s="37" t="s">
        <v>20</v>
      </c>
      <c r="AB8" s="37" t="s">
        <v>21</v>
      </c>
      <c r="AC8" s="37" t="s">
        <v>22</v>
      </c>
      <c r="AD8" s="37" t="s">
        <v>10</v>
      </c>
      <c r="AE8" s="37" t="s">
        <v>20</v>
      </c>
      <c r="AF8" s="37" t="s">
        <v>21</v>
      </c>
      <c r="AG8" s="37" t="s">
        <v>22</v>
      </c>
      <c r="AH8" s="37" t="s">
        <v>10</v>
      </c>
      <c r="AI8" s="181"/>
      <c r="AJ8" s="181"/>
      <c r="AK8" s="181"/>
    </row>
    <row r="9" spans="1:37" ht="32.25" customHeight="1" x14ac:dyDescent="0.55000000000000004">
      <c r="A9" s="224" t="s">
        <v>29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</row>
    <row r="10" spans="1:37" ht="32.25" customHeight="1" x14ac:dyDescent="0.55000000000000004">
      <c r="A10" s="27">
        <v>1</v>
      </c>
      <c r="B10" s="75" t="s">
        <v>24</v>
      </c>
      <c r="C10" s="72" t="s">
        <v>75</v>
      </c>
      <c r="D10" s="1">
        <v>4</v>
      </c>
      <c r="E10" s="54" t="s">
        <v>65</v>
      </c>
      <c r="F10" s="1"/>
      <c r="G10" s="33"/>
      <c r="H10" s="33">
        <v>30</v>
      </c>
      <c r="I10" s="33"/>
      <c r="J10" s="34">
        <v>2</v>
      </c>
      <c r="K10" s="52"/>
      <c r="L10" s="52">
        <v>30</v>
      </c>
      <c r="M10" s="52"/>
      <c r="N10" s="52">
        <v>2</v>
      </c>
      <c r="O10" s="33"/>
      <c r="P10" s="33">
        <v>30</v>
      </c>
      <c r="Q10" s="33"/>
      <c r="R10" s="33">
        <v>2</v>
      </c>
      <c r="S10" s="52"/>
      <c r="T10" s="52">
        <v>30</v>
      </c>
      <c r="U10" s="52"/>
      <c r="V10" s="52">
        <v>3</v>
      </c>
      <c r="W10" s="33"/>
      <c r="X10" s="33"/>
      <c r="Y10" s="33"/>
      <c r="Z10" s="33"/>
      <c r="AA10" s="52"/>
      <c r="AB10" s="52"/>
      <c r="AC10" s="52"/>
      <c r="AD10" s="52"/>
      <c r="AE10" s="39"/>
      <c r="AF10" s="39"/>
      <c r="AG10" s="39"/>
      <c r="AH10" s="39"/>
      <c r="AI10" s="52">
        <f t="shared" ref="AI10:AI16" si="0">SUM(G10:I10,K10:M10,O10:Q10,S10:U10,W10:Y10,AA10:AC10,AE10:AG10)</f>
        <v>120</v>
      </c>
      <c r="AJ10" s="52">
        <f t="shared" ref="AJ10:AJ16" si="1">AK10*25</f>
        <v>225</v>
      </c>
      <c r="AK10" s="52">
        <f t="shared" ref="AK10:AK16" si="2">SUM(J10,N10,R10,V10,Z10,AD10,AH10)</f>
        <v>9</v>
      </c>
    </row>
    <row r="11" spans="1:37" ht="32.25" customHeight="1" x14ac:dyDescent="0.55000000000000004">
      <c r="A11" s="27">
        <v>2</v>
      </c>
      <c r="B11" s="75" t="s">
        <v>98</v>
      </c>
      <c r="C11" s="72" t="s">
        <v>76</v>
      </c>
      <c r="D11" s="1"/>
      <c r="E11" s="1">
        <v>2</v>
      </c>
      <c r="F11" s="1"/>
      <c r="G11" s="33"/>
      <c r="H11" s="33"/>
      <c r="I11" s="33"/>
      <c r="J11" s="33"/>
      <c r="K11" s="52"/>
      <c r="L11" s="52">
        <v>20</v>
      </c>
      <c r="M11" s="42">
        <v>10</v>
      </c>
      <c r="N11" s="52">
        <v>1</v>
      </c>
      <c r="O11" s="33"/>
      <c r="P11" s="33"/>
      <c r="Q11" s="33"/>
      <c r="R11" s="33"/>
      <c r="S11" s="52"/>
      <c r="T11" s="52"/>
      <c r="U11" s="52"/>
      <c r="V11" s="52"/>
      <c r="W11" s="33"/>
      <c r="X11" s="33"/>
      <c r="Y11" s="33"/>
      <c r="Z11" s="33"/>
      <c r="AA11" s="52"/>
      <c r="AB11" s="52"/>
      <c r="AC11" s="52"/>
      <c r="AD11" s="52"/>
      <c r="AE11" s="39"/>
      <c r="AF11" s="39"/>
      <c r="AG11" s="39"/>
      <c r="AH11" s="39"/>
      <c r="AI11" s="52">
        <f t="shared" si="0"/>
        <v>30</v>
      </c>
      <c r="AJ11" s="52">
        <v>30</v>
      </c>
      <c r="AK11" s="52">
        <f t="shared" si="2"/>
        <v>1</v>
      </c>
    </row>
    <row r="12" spans="1:37" ht="47.25" customHeight="1" x14ac:dyDescent="0.55000000000000004">
      <c r="A12" s="27">
        <v>3</v>
      </c>
      <c r="B12" s="75" t="s">
        <v>27</v>
      </c>
      <c r="C12" s="72" t="s">
        <v>81</v>
      </c>
      <c r="D12" s="1"/>
      <c r="E12" s="1">
        <v>5</v>
      </c>
      <c r="F12" s="1"/>
      <c r="G12" s="33"/>
      <c r="H12" s="33"/>
      <c r="I12" s="33"/>
      <c r="J12" s="33"/>
      <c r="K12" s="52"/>
      <c r="L12" s="52"/>
      <c r="M12" s="52"/>
      <c r="N12" s="219"/>
      <c r="O12" s="33"/>
      <c r="P12" s="33"/>
      <c r="Q12" s="33"/>
      <c r="R12" s="33"/>
      <c r="S12" s="52"/>
      <c r="T12" s="52"/>
      <c r="U12" s="52"/>
      <c r="V12" s="52"/>
      <c r="W12" s="33">
        <v>15</v>
      </c>
      <c r="X12" s="33"/>
      <c r="Y12" s="33"/>
      <c r="Z12" s="33">
        <v>1</v>
      </c>
      <c r="AA12" s="52"/>
      <c r="AB12" s="52"/>
      <c r="AC12" s="52"/>
      <c r="AD12" s="52"/>
      <c r="AE12" s="39"/>
      <c r="AF12" s="39"/>
      <c r="AG12" s="39"/>
      <c r="AH12" s="39"/>
      <c r="AI12" s="52">
        <f t="shared" si="0"/>
        <v>15</v>
      </c>
      <c r="AJ12" s="52">
        <f t="shared" si="1"/>
        <v>25</v>
      </c>
      <c r="AK12" s="52">
        <f t="shared" si="2"/>
        <v>1</v>
      </c>
    </row>
    <row r="13" spans="1:37" ht="32.25" customHeight="1" x14ac:dyDescent="0.55000000000000004">
      <c r="A13" s="27">
        <v>4</v>
      </c>
      <c r="B13" s="75" t="s">
        <v>25</v>
      </c>
      <c r="C13" s="72" t="s">
        <v>77</v>
      </c>
      <c r="D13" s="1"/>
      <c r="E13" s="1">
        <v>1</v>
      </c>
      <c r="F13" s="1"/>
      <c r="G13" s="33"/>
      <c r="H13" s="33">
        <v>30</v>
      </c>
      <c r="I13" s="33"/>
      <c r="J13" s="33">
        <v>2</v>
      </c>
      <c r="K13" s="52"/>
      <c r="L13" s="52"/>
      <c r="M13" s="52"/>
      <c r="N13" s="220"/>
      <c r="O13" s="33"/>
      <c r="P13" s="33"/>
      <c r="Q13" s="33"/>
      <c r="R13" s="33"/>
      <c r="S13" s="52"/>
      <c r="T13" s="52"/>
      <c r="U13" s="52"/>
      <c r="V13" s="52"/>
      <c r="W13" s="33"/>
      <c r="X13" s="33"/>
      <c r="Y13" s="33"/>
      <c r="Z13" s="33"/>
      <c r="AA13" s="52"/>
      <c r="AB13" s="52"/>
      <c r="AC13" s="52"/>
      <c r="AD13" s="52"/>
      <c r="AE13" s="39"/>
      <c r="AF13" s="39"/>
      <c r="AG13" s="39"/>
      <c r="AH13" s="39"/>
      <c r="AI13" s="52">
        <f t="shared" si="0"/>
        <v>30</v>
      </c>
      <c r="AJ13" s="52">
        <f t="shared" si="1"/>
        <v>50</v>
      </c>
      <c r="AK13" s="52">
        <f t="shared" si="2"/>
        <v>2</v>
      </c>
    </row>
    <row r="14" spans="1:37" ht="32.25" customHeight="1" x14ac:dyDescent="0.55000000000000004">
      <c r="A14" s="30">
        <v>5</v>
      </c>
      <c r="B14" s="75" t="s">
        <v>72</v>
      </c>
      <c r="C14" s="72" t="s">
        <v>78</v>
      </c>
      <c r="D14" s="1"/>
      <c r="E14" s="1">
        <v>3</v>
      </c>
      <c r="F14" s="1"/>
      <c r="G14" s="33"/>
      <c r="H14" s="33"/>
      <c r="I14" s="33"/>
      <c r="J14" s="33"/>
      <c r="K14" s="52"/>
      <c r="L14" s="52"/>
      <c r="M14" s="52"/>
      <c r="N14" s="82"/>
      <c r="O14" s="83"/>
      <c r="P14" s="83">
        <v>15</v>
      </c>
      <c r="Q14" s="83"/>
      <c r="R14" s="83">
        <v>1</v>
      </c>
      <c r="S14" s="52"/>
      <c r="T14" s="52"/>
      <c r="U14" s="52"/>
      <c r="V14" s="52"/>
      <c r="W14" s="33"/>
      <c r="X14" s="33"/>
      <c r="Y14" s="33"/>
      <c r="Z14" s="33"/>
      <c r="AA14" s="52"/>
      <c r="AB14" s="52"/>
      <c r="AC14" s="52"/>
      <c r="AD14" s="52"/>
      <c r="AE14" s="39"/>
      <c r="AF14" s="39"/>
      <c r="AG14" s="39"/>
      <c r="AH14" s="39"/>
      <c r="AI14" s="52">
        <f t="shared" si="0"/>
        <v>15</v>
      </c>
      <c r="AJ14" s="52">
        <f t="shared" si="1"/>
        <v>25</v>
      </c>
      <c r="AK14" s="70">
        <f t="shared" si="2"/>
        <v>1</v>
      </c>
    </row>
    <row r="15" spans="1:37" ht="32.25" customHeight="1" x14ac:dyDescent="0.55000000000000004">
      <c r="A15" s="30">
        <v>6</v>
      </c>
      <c r="B15" s="75" t="s">
        <v>73</v>
      </c>
      <c r="C15" s="72" t="s">
        <v>79</v>
      </c>
      <c r="D15" s="1"/>
      <c r="E15" s="1">
        <v>2</v>
      </c>
      <c r="F15" s="1"/>
      <c r="G15" s="33"/>
      <c r="H15" s="33"/>
      <c r="I15" s="33"/>
      <c r="J15" s="33"/>
      <c r="K15" s="70"/>
      <c r="L15" s="70">
        <v>30</v>
      </c>
      <c r="M15" s="70"/>
      <c r="N15" s="82">
        <v>2</v>
      </c>
      <c r="O15" s="83"/>
      <c r="P15" s="83"/>
      <c r="Q15" s="83"/>
      <c r="R15" s="83"/>
      <c r="S15" s="70"/>
      <c r="T15" s="70"/>
      <c r="U15" s="70"/>
      <c r="V15" s="70"/>
      <c r="W15" s="33"/>
      <c r="X15" s="33"/>
      <c r="Y15" s="33"/>
      <c r="Z15" s="33"/>
      <c r="AA15" s="70"/>
      <c r="AB15" s="70"/>
      <c r="AC15" s="70"/>
      <c r="AD15" s="70"/>
      <c r="AE15" s="39"/>
      <c r="AF15" s="39"/>
      <c r="AG15" s="39"/>
      <c r="AH15" s="39"/>
      <c r="AI15" s="70">
        <f t="shared" si="0"/>
        <v>30</v>
      </c>
      <c r="AJ15" s="70">
        <f t="shared" si="1"/>
        <v>50</v>
      </c>
      <c r="AK15" s="70">
        <f t="shared" si="2"/>
        <v>2</v>
      </c>
    </row>
    <row r="16" spans="1:37" ht="32.25" customHeight="1" x14ac:dyDescent="0.55000000000000004">
      <c r="A16" s="27">
        <v>7</v>
      </c>
      <c r="B16" s="75" t="s">
        <v>74</v>
      </c>
      <c r="C16" s="72" t="s">
        <v>80</v>
      </c>
      <c r="D16" s="1"/>
      <c r="E16" s="1">
        <v>2</v>
      </c>
      <c r="F16" s="1"/>
      <c r="G16" s="33"/>
      <c r="H16" s="33"/>
      <c r="I16" s="33"/>
      <c r="J16" s="33"/>
      <c r="K16" s="70"/>
      <c r="L16" s="70">
        <v>30</v>
      </c>
      <c r="M16" s="70"/>
      <c r="N16" s="82">
        <v>2</v>
      </c>
      <c r="O16" s="83"/>
      <c r="P16" s="83"/>
      <c r="Q16" s="83"/>
      <c r="R16" s="83"/>
      <c r="S16" s="70"/>
      <c r="T16" s="70"/>
      <c r="U16" s="70"/>
      <c r="V16" s="70"/>
      <c r="W16" s="33"/>
      <c r="X16" s="33"/>
      <c r="Y16" s="33"/>
      <c r="Z16" s="33"/>
      <c r="AA16" s="70"/>
      <c r="AB16" s="70"/>
      <c r="AC16" s="70"/>
      <c r="AD16" s="70"/>
      <c r="AE16" s="39"/>
      <c r="AF16" s="39"/>
      <c r="AG16" s="39"/>
      <c r="AH16" s="39"/>
      <c r="AI16" s="70">
        <f t="shared" si="0"/>
        <v>30</v>
      </c>
      <c r="AJ16" s="70">
        <f t="shared" si="1"/>
        <v>50</v>
      </c>
      <c r="AK16" s="70">
        <f t="shared" si="2"/>
        <v>2</v>
      </c>
    </row>
    <row r="17" spans="1:39" ht="32.25" customHeight="1" x14ac:dyDescent="0.55000000000000004">
      <c r="A17" s="164" t="s">
        <v>71</v>
      </c>
      <c r="B17" s="76" t="s">
        <v>220</v>
      </c>
      <c r="C17" s="72" t="s">
        <v>219</v>
      </c>
      <c r="D17" s="1"/>
      <c r="E17" s="162">
        <v>1</v>
      </c>
      <c r="F17" s="1"/>
      <c r="G17" s="33"/>
      <c r="H17" s="163">
        <v>30</v>
      </c>
      <c r="I17" s="33"/>
      <c r="J17" s="163">
        <v>2</v>
      </c>
      <c r="K17" s="64"/>
      <c r="L17" s="64"/>
      <c r="M17" s="64"/>
      <c r="N17" s="65"/>
      <c r="O17" s="33"/>
      <c r="P17" s="33"/>
      <c r="Q17" s="33"/>
      <c r="R17" s="33"/>
      <c r="S17" s="64"/>
      <c r="T17" s="64"/>
      <c r="U17" s="64"/>
      <c r="V17" s="64"/>
      <c r="W17" s="33"/>
      <c r="X17" s="33"/>
      <c r="Y17" s="33"/>
      <c r="Z17" s="33"/>
      <c r="AA17" s="64"/>
      <c r="AB17" s="64"/>
      <c r="AC17" s="64"/>
      <c r="AD17" s="64"/>
      <c r="AE17" s="39"/>
      <c r="AF17" s="39"/>
      <c r="AG17" s="39"/>
      <c r="AH17" s="39"/>
      <c r="AI17" s="161">
        <v>30</v>
      </c>
      <c r="AJ17" s="161">
        <v>50</v>
      </c>
      <c r="AK17" s="161">
        <v>2</v>
      </c>
    </row>
    <row r="18" spans="1:39" ht="32.25" customHeight="1" x14ac:dyDescent="0.55000000000000004">
      <c r="A18" s="198" t="s">
        <v>11</v>
      </c>
      <c r="B18" s="199"/>
      <c r="C18" s="39"/>
      <c r="D18" s="39"/>
      <c r="E18" s="39"/>
      <c r="F18" s="39"/>
      <c r="G18" s="52">
        <f t="shared" ref="G18:AK18" si="3">SUM(G10:G17)</f>
        <v>0</v>
      </c>
      <c r="H18" s="52">
        <f t="shared" si="3"/>
        <v>90</v>
      </c>
      <c r="I18" s="52">
        <f t="shared" si="3"/>
        <v>0</v>
      </c>
      <c r="J18" s="52">
        <f t="shared" si="3"/>
        <v>6</v>
      </c>
      <c r="K18" s="52">
        <f t="shared" si="3"/>
        <v>0</v>
      </c>
      <c r="L18" s="52">
        <f t="shared" si="3"/>
        <v>110</v>
      </c>
      <c r="M18" s="52">
        <f t="shared" si="3"/>
        <v>10</v>
      </c>
      <c r="N18" s="52">
        <f t="shared" si="3"/>
        <v>7</v>
      </c>
      <c r="O18" s="52">
        <f t="shared" si="3"/>
        <v>0</v>
      </c>
      <c r="P18" s="52">
        <f t="shared" si="3"/>
        <v>45</v>
      </c>
      <c r="Q18" s="52">
        <f t="shared" si="3"/>
        <v>0</v>
      </c>
      <c r="R18" s="52">
        <f t="shared" si="3"/>
        <v>3</v>
      </c>
      <c r="S18" s="52">
        <f t="shared" si="3"/>
        <v>0</v>
      </c>
      <c r="T18" s="52">
        <f t="shared" si="3"/>
        <v>30</v>
      </c>
      <c r="U18" s="52">
        <f t="shared" si="3"/>
        <v>0</v>
      </c>
      <c r="V18" s="52">
        <f t="shared" si="3"/>
        <v>3</v>
      </c>
      <c r="W18" s="52">
        <f t="shared" si="3"/>
        <v>15</v>
      </c>
      <c r="X18" s="52">
        <f t="shared" si="3"/>
        <v>0</v>
      </c>
      <c r="Y18" s="52">
        <f t="shared" si="3"/>
        <v>0</v>
      </c>
      <c r="Z18" s="52">
        <f t="shared" si="3"/>
        <v>1</v>
      </c>
      <c r="AA18" s="52">
        <f t="shared" si="3"/>
        <v>0</v>
      </c>
      <c r="AB18" s="52">
        <f t="shared" si="3"/>
        <v>0</v>
      </c>
      <c r="AC18" s="52">
        <f t="shared" si="3"/>
        <v>0</v>
      </c>
      <c r="AD18" s="52">
        <f t="shared" si="3"/>
        <v>0</v>
      </c>
      <c r="AE18" s="52">
        <f t="shared" si="3"/>
        <v>0</v>
      </c>
      <c r="AF18" s="52">
        <f t="shared" si="3"/>
        <v>0</v>
      </c>
      <c r="AG18" s="52">
        <f t="shared" si="3"/>
        <v>0</v>
      </c>
      <c r="AH18" s="52">
        <f t="shared" si="3"/>
        <v>0</v>
      </c>
      <c r="AI18" s="42">
        <f t="shared" si="3"/>
        <v>300</v>
      </c>
      <c r="AJ18" s="52">
        <f t="shared" si="3"/>
        <v>505</v>
      </c>
      <c r="AK18" s="52">
        <f t="shared" si="3"/>
        <v>20</v>
      </c>
    </row>
    <row r="19" spans="1:39" s="10" customFormat="1" ht="32.25" customHeight="1" x14ac:dyDescent="0.55000000000000004">
      <c r="A19" s="221" t="s">
        <v>30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5"/>
      <c r="AM19" s="5"/>
    </row>
    <row r="20" spans="1:39" ht="32.25" customHeight="1" x14ac:dyDescent="0.55000000000000004">
      <c r="A20" s="120">
        <v>9</v>
      </c>
      <c r="B20" s="109" t="s">
        <v>99</v>
      </c>
      <c r="C20" s="74" t="s">
        <v>85</v>
      </c>
      <c r="D20" s="1">
        <v>2</v>
      </c>
      <c r="E20" s="1">
        <v>1.2</v>
      </c>
      <c r="F20" s="1"/>
      <c r="G20" s="33">
        <v>30</v>
      </c>
      <c r="H20" s="33">
        <v>30</v>
      </c>
      <c r="I20" s="33"/>
      <c r="J20" s="33">
        <v>5</v>
      </c>
      <c r="K20" s="52">
        <v>20</v>
      </c>
      <c r="L20" s="52">
        <v>30</v>
      </c>
      <c r="M20" s="42">
        <v>10</v>
      </c>
      <c r="N20" s="52">
        <v>5</v>
      </c>
      <c r="O20" s="77"/>
      <c r="P20" s="77"/>
      <c r="Q20" s="77"/>
      <c r="R20" s="77"/>
      <c r="S20" s="52"/>
      <c r="T20" s="52"/>
      <c r="U20" s="52"/>
      <c r="V20" s="52"/>
      <c r="W20" s="33"/>
      <c r="X20" s="33"/>
      <c r="Y20" s="33"/>
      <c r="Z20" s="33"/>
      <c r="AA20" s="52"/>
      <c r="AB20" s="52"/>
      <c r="AC20" s="52"/>
      <c r="AD20" s="52"/>
      <c r="AE20" s="1"/>
      <c r="AF20" s="1"/>
      <c r="AG20" s="48"/>
      <c r="AH20" s="58"/>
      <c r="AI20" s="85">
        <v>120</v>
      </c>
      <c r="AJ20" s="85">
        <f t="shared" ref="AJ20:AJ48" si="4">AK20*25</f>
        <v>250</v>
      </c>
      <c r="AK20" s="55">
        <f t="shared" ref="AK20:AK48" si="5">SUM(AH20,J20,N20,R20,V20,Z20,AD20)</f>
        <v>10</v>
      </c>
    </row>
    <row r="21" spans="1:39" ht="32.25" customHeight="1" x14ac:dyDescent="0.55000000000000004">
      <c r="A21" s="120">
        <v>10</v>
      </c>
      <c r="B21" s="109" t="s">
        <v>100</v>
      </c>
      <c r="C21" s="74" t="s">
        <v>86</v>
      </c>
      <c r="D21" s="1">
        <v>1</v>
      </c>
      <c r="E21" s="1">
        <v>1</v>
      </c>
      <c r="F21" s="1"/>
      <c r="G21" s="33">
        <v>20</v>
      </c>
      <c r="H21" s="33" t="s">
        <v>154</v>
      </c>
      <c r="I21" s="69">
        <v>10</v>
      </c>
      <c r="J21" s="33">
        <v>5</v>
      </c>
      <c r="K21" s="52"/>
      <c r="L21" s="52"/>
      <c r="M21" s="52"/>
      <c r="N21" s="52"/>
      <c r="O21" s="33"/>
      <c r="P21" s="33"/>
      <c r="Q21" s="33"/>
      <c r="R21" s="33"/>
      <c r="S21" s="52"/>
      <c r="T21" s="52"/>
      <c r="U21" s="52"/>
      <c r="V21" s="52"/>
      <c r="W21" s="33"/>
      <c r="X21" s="33"/>
      <c r="Y21" s="33"/>
      <c r="Z21" s="33"/>
      <c r="AA21" s="52"/>
      <c r="AB21" s="52"/>
      <c r="AC21" s="52"/>
      <c r="AD21" s="52"/>
      <c r="AE21" s="1"/>
      <c r="AF21" s="1"/>
      <c r="AG21" s="48"/>
      <c r="AH21" s="58"/>
      <c r="AI21" s="52">
        <v>60</v>
      </c>
      <c r="AJ21" s="52">
        <f t="shared" si="4"/>
        <v>125</v>
      </c>
      <c r="AK21" s="55">
        <f t="shared" si="5"/>
        <v>5</v>
      </c>
    </row>
    <row r="22" spans="1:39" ht="32.25" customHeight="1" x14ac:dyDescent="0.55000000000000004">
      <c r="A22" s="120">
        <v>11</v>
      </c>
      <c r="B22" s="109" t="s">
        <v>40</v>
      </c>
      <c r="C22" s="72" t="s">
        <v>87</v>
      </c>
      <c r="D22" s="1">
        <v>1</v>
      </c>
      <c r="E22" s="1">
        <v>1</v>
      </c>
      <c r="F22" s="1"/>
      <c r="G22" s="33">
        <v>30</v>
      </c>
      <c r="H22" s="33" t="s">
        <v>154</v>
      </c>
      <c r="I22" s="33"/>
      <c r="J22" s="33">
        <v>4</v>
      </c>
      <c r="K22" s="52"/>
      <c r="L22" s="52"/>
      <c r="M22" s="52"/>
      <c r="N22" s="52"/>
      <c r="O22" s="33"/>
      <c r="P22" s="33"/>
      <c r="Q22" s="33"/>
      <c r="R22" s="33"/>
      <c r="S22" s="52"/>
      <c r="T22" s="52"/>
      <c r="U22" s="52"/>
      <c r="V22" s="52"/>
      <c r="W22" s="33"/>
      <c r="X22" s="33"/>
      <c r="Y22" s="33"/>
      <c r="Z22" s="33"/>
      <c r="AA22" s="52"/>
      <c r="AB22" s="52"/>
      <c r="AC22" s="52"/>
      <c r="AD22" s="52"/>
      <c r="AE22" s="1"/>
      <c r="AF22" s="1"/>
      <c r="AG22" s="48"/>
      <c r="AH22" s="58"/>
      <c r="AI22" s="52">
        <v>60</v>
      </c>
      <c r="AJ22" s="52">
        <f t="shared" si="4"/>
        <v>100</v>
      </c>
      <c r="AK22" s="55">
        <f t="shared" si="5"/>
        <v>4</v>
      </c>
    </row>
    <row r="23" spans="1:39" ht="32.25" customHeight="1" x14ac:dyDescent="0.55000000000000004">
      <c r="A23" s="120">
        <v>12</v>
      </c>
      <c r="B23" s="109" t="s">
        <v>42</v>
      </c>
      <c r="C23" s="72" t="s">
        <v>88</v>
      </c>
      <c r="D23" s="1">
        <v>1</v>
      </c>
      <c r="E23" s="1">
        <v>1</v>
      </c>
      <c r="F23" s="1"/>
      <c r="G23" s="33">
        <v>30</v>
      </c>
      <c r="H23" s="33" t="s">
        <v>156</v>
      </c>
      <c r="I23" s="33"/>
      <c r="J23" s="33">
        <v>4</v>
      </c>
      <c r="K23" s="52"/>
      <c r="L23" s="52"/>
      <c r="M23" s="52"/>
      <c r="N23" s="52"/>
      <c r="O23" s="33"/>
      <c r="P23" s="33"/>
      <c r="Q23" s="33"/>
      <c r="R23" s="33"/>
      <c r="S23" s="52"/>
      <c r="T23" s="52"/>
      <c r="U23" s="52"/>
      <c r="V23" s="52"/>
      <c r="W23" s="33"/>
      <c r="X23" s="33"/>
      <c r="Y23" s="33"/>
      <c r="Z23" s="33"/>
      <c r="AA23" s="52"/>
      <c r="AB23" s="52"/>
      <c r="AC23" s="52"/>
      <c r="AD23" s="52"/>
      <c r="AE23" s="1"/>
      <c r="AF23" s="1"/>
      <c r="AG23" s="48"/>
      <c r="AH23" s="58"/>
      <c r="AI23" s="52">
        <v>60</v>
      </c>
      <c r="AJ23" s="52">
        <f t="shared" si="4"/>
        <v>100</v>
      </c>
      <c r="AK23" s="55">
        <f t="shared" si="5"/>
        <v>4</v>
      </c>
    </row>
    <row r="24" spans="1:39" ht="32.25" customHeight="1" x14ac:dyDescent="0.55000000000000004">
      <c r="A24" s="120">
        <v>13</v>
      </c>
      <c r="B24" s="109" t="s">
        <v>167</v>
      </c>
      <c r="C24" s="72" t="s">
        <v>168</v>
      </c>
      <c r="D24" s="1"/>
      <c r="E24" s="1">
        <v>1</v>
      </c>
      <c r="F24" s="1"/>
      <c r="G24" s="33">
        <v>15</v>
      </c>
      <c r="H24" s="33" t="s">
        <v>157</v>
      </c>
      <c r="I24" s="33"/>
      <c r="J24" s="33">
        <v>2</v>
      </c>
      <c r="K24" s="52"/>
      <c r="L24" s="52"/>
      <c r="M24" s="52"/>
      <c r="N24" s="52"/>
      <c r="O24" s="33"/>
      <c r="P24" s="33"/>
      <c r="Q24" s="33"/>
      <c r="R24" s="33"/>
      <c r="S24" s="52"/>
      <c r="T24" s="52"/>
      <c r="U24" s="52"/>
      <c r="V24" s="52"/>
      <c r="W24" s="33"/>
      <c r="X24" s="33"/>
      <c r="Y24" s="33"/>
      <c r="Z24" s="33"/>
      <c r="AA24" s="52"/>
      <c r="AB24" s="52"/>
      <c r="AC24" s="52"/>
      <c r="AD24" s="52"/>
      <c r="AE24" s="1"/>
      <c r="AF24" s="1"/>
      <c r="AG24" s="48"/>
      <c r="AH24" s="58"/>
      <c r="AI24" s="52">
        <v>30</v>
      </c>
      <c r="AJ24" s="52">
        <f t="shared" si="4"/>
        <v>50</v>
      </c>
      <c r="AK24" s="55">
        <f t="shared" si="5"/>
        <v>2</v>
      </c>
    </row>
    <row r="25" spans="1:39" ht="32.25" customHeight="1" x14ac:dyDescent="0.55000000000000004">
      <c r="A25" s="120">
        <v>14</v>
      </c>
      <c r="B25" s="109" t="s">
        <v>45</v>
      </c>
      <c r="C25" s="72" t="s">
        <v>116</v>
      </c>
      <c r="D25" s="1">
        <v>1</v>
      </c>
      <c r="E25" s="1">
        <v>1</v>
      </c>
      <c r="F25" s="1"/>
      <c r="G25" s="33">
        <v>30</v>
      </c>
      <c r="H25" s="33" t="s">
        <v>154</v>
      </c>
      <c r="I25" s="33"/>
      <c r="J25" s="33">
        <v>4</v>
      </c>
      <c r="K25" s="52"/>
      <c r="L25" s="52"/>
      <c r="M25" s="52"/>
      <c r="N25" s="52"/>
      <c r="O25" s="33"/>
      <c r="P25" s="33"/>
      <c r="Q25" s="33"/>
      <c r="R25" s="33"/>
      <c r="S25" s="52"/>
      <c r="T25" s="52"/>
      <c r="U25" s="52"/>
      <c r="V25" s="52"/>
      <c r="W25" s="33"/>
      <c r="X25" s="33"/>
      <c r="Y25" s="33"/>
      <c r="Z25" s="33"/>
      <c r="AA25" s="52"/>
      <c r="AB25" s="52"/>
      <c r="AC25" s="52"/>
      <c r="AD25" s="52"/>
      <c r="AE25" s="1"/>
      <c r="AF25" s="1"/>
      <c r="AG25" s="48"/>
      <c r="AH25" s="58"/>
      <c r="AI25" s="52">
        <v>60</v>
      </c>
      <c r="AJ25" s="52">
        <f t="shared" si="4"/>
        <v>100</v>
      </c>
      <c r="AK25" s="55">
        <f t="shared" si="5"/>
        <v>4</v>
      </c>
    </row>
    <row r="26" spans="1:39" ht="32.25" customHeight="1" x14ac:dyDescent="0.55000000000000004">
      <c r="A26" s="120">
        <v>15</v>
      </c>
      <c r="B26" s="109" t="s">
        <v>35</v>
      </c>
      <c r="C26" s="74" t="s">
        <v>97</v>
      </c>
      <c r="D26" s="1">
        <v>2</v>
      </c>
      <c r="E26" s="1">
        <v>2</v>
      </c>
      <c r="F26" s="1"/>
      <c r="G26" s="33"/>
      <c r="H26" s="33"/>
      <c r="I26" s="33"/>
      <c r="J26" s="33"/>
      <c r="K26" s="52">
        <v>30</v>
      </c>
      <c r="L26" s="52" t="s">
        <v>154</v>
      </c>
      <c r="M26" s="52"/>
      <c r="N26" s="52">
        <v>5</v>
      </c>
      <c r="O26" s="33"/>
      <c r="P26" s="33"/>
      <c r="Q26" s="33"/>
      <c r="R26" s="33"/>
      <c r="S26" s="52"/>
      <c r="T26" s="52"/>
      <c r="U26" s="52"/>
      <c r="V26" s="52"/>
      <c r="W26" s="33"/>
      <c r="X26" s="33"/>
      <c r="Y26" s="33"/>
      <c r="Z26" s="33"/>
      <c r="AA26" s="52"/>
      <c r="AB26" s="52"/>
      <c r="AC26" s="52"/>
      <c r="AD26" s="52"/>
      <c r="AE26" s="1"/>
      <c r="AF26" s="1"/>
      <c r="AG26" s="48"/>
      <c r="AH26" s="58"/>
      <c r="AI26" s="52">
        <v>60</v>
      </c>
      <c r="AJ26" s="52">
        <f t="shared" si="4"/>
        <v>125</v>
      </c>
      <c r="AK26" s="55">
        <f t="shared" si="5"/>
        <v>5</v>
      </c>
    </row>
    <row r="27" spans="1:39" ht="32.25" customHeight="1" x14ac:dyDescent="0.55000000000000004">
      <c r="A27" s="120">
        <v>16</v>
      </c>
      <c r="B27" s="109" t="s">
        <v>41</v>
      </c>
      <c r="C27" s="72" t="s">
        <v>89</v>
      </c>
      <c r="D27" s="1">
        <v>2</v>
      </c>
      <c r="E27" s="1">
        <v>2</v>
      </c>
      <c r="F27" s="1"/>
      <c r="G27" s="33"/>
      <c r="H27" s="33"/>
      <c r="I27" s="33"/>
      <c r="J27" s="33"/>
      <c r="K27" s="52">
        <v>30</v>
      </c>
      <c r="L27" s="52" t="s">
        <v>154</v>
      </c>
      <c r="M27" s="42"/>
      <c r="N27" s="52">
        <v>5</v>
      </c>
      <c r="O27" s="33"/>
      <c r="P27" s="33"/>
      <c r="Q27" s="33"/>
      <c r="R27" s="33"/>
      <c r="S27" s="52"/>
      <c r="T27" s="52"/>
      <c r="U27" s="52"/>
      <c r="V27" s="52"/>
      <c r="W27" s="33"/>
      <c r="X27" s="33"/>
      <c r="Y27" s="33"/>
      <c r="Z27" s="33"/>
      <c r="AA27" s="52"/>
      <c r="AB27" s="52"/>
      <c r="AC27" s="52"/>
      <c r="AD27" s="52"/>
      <c r="AE27" s="1"/>
      <c r="AF27" s="1"/>
      <c r="AG27" s="48"/>
      <c r="AH27" s="58"/>
      <c r="AI27" s="52">
        <v>60</v>
      </c>
      <c r="AJ27" s="52">
        <f t="shared" si="4"/>
        <v>125</v>
      </c>
      <c r="AK27" s="55">
        <f t="shared" si="5"/>
        <v>5</v>
      </c>
    </row>
    <row r="28" spans="1:39" ht="32.25" customHeight="1" x14ac:dyDescent="0.55000000000000004">
      <c r="A28" s="120">
        <v>17</v>
      </c>
      <c r="B28" s="109" t="s">
        <v>44</v>
      </c>
      <c r="C28" s="72" t="s">
        <v>90</v>
      </c>
      <c r="D28" s="1">
        <v>2</v>
      </c>
      <c r="E28" s="1">
        <v>2</v>
      </c>
      <c r="F28" s="1"/>
      <c r="G28" s="33"/>
      <c r="H28" s="33"/>
      <c r="I28" s="33"/>
      <c r="J28" s="33"/>
      <c r="K28" s="52">
        <v>30</v>
      </c>
      <c r="L28" s="110" t="s">
        <v>156</v>
      </c>
      <c r="M28" s="52"/>
      <c r="N28" s="52">
        <v>5</v>
      </c>
      <c r="O28" s="33"/>
      <c r="P28" s="33"/>
      <c r="Q28" s="33"/>
      <c r="R28" s="33"/>
      <c r="S28" s="52"/>
      <c r="T28" s="52"/>
      <c r="U28" s="52"/>
      <c r="V28" s="52"/>
      <c r="W28" s="33"/>
      <c r="X28" s="33"/>
      <c r="Y28" s="33"/>
      <c r="Z28" s="33"/>
      <c r="AA28" s="52"/>
      <c r="AB28" s="52"/>
      <c r="AC28" s="52"/>
      <c r="AD28" s="52"/>
      <c r="AE28" s="1"/>
      <c r="AF28" s="1"/>
      <c r="AG28" s="48"/>
      <c r="AH28" s="58"/>
      <c r="AI28" s="52">
        <v>60</v>
      </c>
      <c r="AJ28" s="52">
        <f t="shared" si="4"/>
        <v>125</v>
      </c>
      <c r="AK28" s="55">
        <f t="shared" si="5"/>
        <v>5</v>
      </c>
    </row>
    <row r="29" spans="1:39" ht="32.25" customHeight="1" x14ac:dyDescent="0.55000000000000004">
      <c r="A29" s="120">
        <v>18</v>
      </c>
      <c r="B29" s="109" t="s">
        <v>37</v>
      </c>
      <c r="C29" s="72" t="s">
        <v>117</v>
      </c>
      <c r="D29" s="1">
        <v>3</v>
      </c>
      <c r="E29" s="1">
        <v>2.2999999999999998</v>
      </c>
      <c r="F29" s="1"/>
      <c r="G29" s="33"/>
      <c r="H29" s="33"/>
      <c r="I29" s="33"/>
      <c r="J29" s="33"/>
      <c r="K29" s="52">
        <v>10</v>
      </c>
      <c r="L29" s="111" t="s">
        <v>158</v>
      </c>
      <c r="M29" s="42"/>
      <c r="N29" s="52">
        <v>3</v>
      </c>
      <c r="O29" s="78">
        <v>10</v>
      </c>
      <c r="P29" s="78" t="s">
        <v>158</v>
      </c>
      <c r="Q29" s="78"/>
      <c r="R29" s="78">
        <v>2</v>
      </c>
      <c r="S29" s="52"/>
      <c r="T29" s="52"/>
      <c r="U29" s="52"/>
      <c r="V29" s="52"/>
      <c r="W29" s="33"/>
      <c r="X29" s="33"/>
      <c r="Y29" s="33"/>
      <c r="Z29" s="33"/>
      <c r="AA29" s="52"/>
      <c r="AB29" s="52"/>
      <c r="AC29" s="52"/>
      <c r="AD29" s="52"/>
      <c r="AE29" s="1"/>
      <c r="AF29" s="1"/>
      <c r="AG29" s="48"/>
      <c r="AH29" s="58"/>
      <c r="AI29" s="52">
        <v>60</v>
      </c>
      <c r="AJ29" s="52">
        <f t="shared" si="4"/>
        <v>125</v>
      </c>
      <c r="AK29" s="55">
        <f t="shared" si="5"/>
        <v>5</v>
      </c>
    </row>
    <row r="30" spans="1:39" ht="32.25" customHeight="1" x14ac:dyDescent="0.55000000000000004">
      <c r="A30" s="120">
        <v>19</v>
      </c>
      <c r="B30" s="109" t="s">
        <v>36</v>
      </c>
      <c r="C30" s="72" t="s">
        <v>91</v>
      </c>
      <c r="D30" s="1">
        <v>3</v>
      </c>
      <c r="E30" s="1">
        <v>3</v>
      </c>
      <c r="F30" s="1"/>
      <c r="G30" s="33"/>
      <c r="H30" s="33"/>
      <c r="I30" s="33"/>
      <c r="J30" s="33"/>
      <c r="K30" s="52"/>
      <c r="L30" s="52"/>
      <c r="M30" s="52"/>
      <c r="N30" s="52"/>
      <c r="O30" s="78">
        <v>30</v>
      </c>
      <c r="P30" s="78" t="s">
        <v>155</v>
      </c>
      <c r="Q30" s="78"/>
      <c r="R30" s="78">
        <v>4</v>
      </c>
      <c r="S30" s="52"/>
      <c r="T30" s="52"/>
      <c r="U30" s="52"/>
      <c r="V30" s="52"/>
      <c r="W30" s="33"/>
      <c r="X30" s="33"/>
      <c r="Y30" s="33"/>
      <c r="Z30" s="33"/>
      <c r="AA30" s="52"/>
      <c r="AB30" s="52"/>
      <c r="AC30" s="52"/>
      <c r="AD30" s="52"/>
      <c r="AE30" s="1"/>
      <c r="AF30" s="1"/>
      <c r="AG30" s="48"/>
      <c r="AH30" s="58"/>
      <c r="AI30" s="52">
        <v>75</v>
      </c>
      <c r="AJ30" s="52">
        <f t="shared" si="4"/>
        <v>100</v>
      </c>
      <c r="AK30" s="55">
        <f t="shared" si="5"/>
        <v>4</v>
      </c>
    </row>
    <row r="31" spans="1:39" ht="32.25" customHeight="1" x14ac:dyDescent="0.55000000000000004">
      <c r="A31" s="120">
        <v>20</v>
      </c>
      <c r="B31" s="11" t="s">
        <v>46</v>
      </c>
      <c r="C31" s="72" t="s">
        <v>118</v>
      </c>
      <c r="D31" s="1">
        <v>3</v>
      </c>
      <c r="E31" s="1">
        <v>3</v>
      </c>
      <c r="F31" s="1"/>
      <c r="G31" s="33"/>
      <c r="H31" s="33"/>
      <c r="I31" s="33"/>
      <c r="J31" s="33"/>
      <c r="K31" s="52"/>
      <c r="L31" s="52"/>
      <c r="M31" s="52"/>
      <c r="N31" s="52"/>
      <c r="O31" s="33">
        <v>20</v>
      </c>
      <c r="P31" s="33" t="s">
        <v>154</v>
      </c>
      <c r="Q31" s="33"/>
      <c r="R31" s="33">
        <v>3</v>
      </c>
      <c r="S31" s="52"/>
      <c r="T31" s="52"/>
      <c r="U31" s="52"/>
      <c r="V31" s="52"/>
      <c r="W31" s="33"/>
      <c r="X31" s="33"/>
      <c r="Y31" s="33"/>
      <c r="Z31" s="33"/>
      <c r="AA31" s="52"/>
      <c r="AB31" s="52"/>
      <c r="AC31" s="52"/>
      <c r="AD31" s="52"/>
      <c r="AE31" s="1"/>
      <c r="AF31" s="1"/>
      <c r="AG31" s="48"/>
      <c r="AH31" s="58"/>
      <c r="AI31" s="52">
        <v>50</v>
      </c>
      <c r="AJ31" s="52">
        <f t="shared" si="4"/>
        <v>75</v>
      </c>
      <c r="AK31" s="55">
        <f t="shared" si="5"/>
        <v>3</v>
      </c>
    </row>
    <row r="32" spans="1:39" ht="32.25" customHeight="1" x14ac:dyDescent="0.55000000000000004">
      <c r="A32" s="120">
        <v>21</v>
      </c>
      <c r="B32" s="11" t="s">
        <v>47</v>
      </c>
      <c r="C32" s="72" t="s">
        <v>92</v>
      </c>
      <c r="D32" s="1"/>
      <c r="E32" s="1">
        <v>3</v>
      </c>
      <c r="F32" s="1"/>
      <c r="G32" s="33"/>
      <c r="H32" s="33"/>
      <c r="I32" s="33"/>
      <c r="J32" s="33"/>
      <c r="K32" s="52"/>
      <c r="L32" s="52"/>
      <c r="M32" s="52"/>
      <c r="N32" s="52"/>
      <c r="O32" s="33">
        <v>15</v>
      </c>
      <c r="P32" s="33" t="s">
        <v>166</v>
      </c>
      <c r="Q32" s="69"/>
      <c r="R32" s="33">
        <v>2</v>
      </c>
      <c r="S32" s="52"/>
      <c r="T32" s="52"/>
      <c r="U32" s="52"/>
      <c r="V32" s="52"/>
      <c r="W32" s="33"/>
      <c r="X32" s="33"/>
      <c r="Y32" s="33"/>
      <c r="Z32" s="33"/>
      <c r="AA32" s="52"/>
      <c r="AB32" s="52"/>
      <c r="AC32" s="52"/>
      <c r="AD32" s="52"/>
      <c r="AE32" s="1"/>
      <c r="AF32" s="1"/>
      <c r="AG32" s="48"/>
      <c r="AH32" s="58"/>
      <c r="AI32" s="86">
        <v>45</v>
      </c>
      <c r="AJ32" s="86">
        <f t="shared" si="4"/>
        <v>50</v>
      </c>
      <c r="AK32" s="55">
        <f t="shared" si="5"/>
        <v>2</v>
      </c>
    </row>
    <row r="33" spans="1:37" ht="32.25" customHeight="1" x14ac:dyDescent="0.55000000000000004">
      <c r="A33" s="120">
        <v>22</v>
      </c>
      <c r="B33" s="11" t="s">
        <v>48</v>
      </c>
      <c r="C33" s="72" t="s">
        <v>133</v>
      </c>
      <c r="D33" s="1"/>
      <c r="E33" s="1">
        <v>3</v>
      </c>
      <c r="F33" s="1"/>
      <c r="G33" s="33"/>
      <c r="H33" s="33"/>
      <c r="I33" s="33"/>
      <c r="J33" s="33"/>
      <c r="K33" s="52"/>
      <c r="L33" s="52"/>
      <c r="M33" s="52"/>
      <c r="N33" s="52"/>
      <c r="O33" s="33">
        <v>15</v>
      </c>
      <c r="P33" s="33" t="s">
        <v>154</v>
      </c>
      <c r="Q33" s="33"/>
      <c r="R33" s="33">
        <v>2</v>
      </c>
      <c r="S33" s="86"/>
      <c r="T33" s="86"/>
      <c r="U33" s="86"/>
      <c r="V33" s="86"/>
      <c r="W33" s="33"/>
      <c r="X33" s="33"/>
      <c r="Y33" s="33"/>
      <c r="Z33" s="33"/>
      <c r="AA33" s="52"/>
      <c r="AB33" s="52"/>
      <c r="AC33" s="52"/>
      <c r="AD33" s="52"/>
      <c r="AE33" s="1"/>
      <c r="AF33" s="1"/>
      <c r="AG33" s="48"/>
      <c r="AH33" s="58"/>
      <c r="AI33" s="86">
        <v>45</v>
      </c>
      <c r="AJ33" s="86">
        <f t="shared" si="4"/>
        <v>50</v>
      </c>
      <c r="AK33" s="55">
        <f t="shared" si="5"/>
        <v>2</v>
      </c>
    </row>
    <row r="34" spans="1:37" ht="32.25" customHeight="1" x14ac:dyDescent="0.55000000000000004">
      <c r="A34" s="120">
        <v>23</v>
      </c>
      <c r="B34" s="11" t="s">
        <v>101</v>
      </c>
      <c r="C34" s="72" t="s">
        <v>93</v>
      </c>
      <c r="D34" s="1"/>
      <c r="E34" s="1">
        <v>4</v>
      </c>
      <c r="F34" s="1"/>
      <c r="G34" s="33"/>
      <c r="H34" s="33"/>
      <c r="I34" s="33"/>
      <c r="J34" s="33"/>
      <c r="K34" s="52"/>
      <c r="L34" s="52"/>
      <c r="M34" s="52"/>
      <c r="N34" s="52"/>
      <c r="O34" s="33"/>
      <c r="P34" s="33"/>
      <c r="Q34" s="33"/>
      <c r="R34" s="33"/>
      <c r="S34" s="86">
        <v>20</v>
      </c>
      <c r="T34" s="86" t="s">
        <v>155</v>
      </c>
      <c r="U34" s="42">
        <v>10</v>
      </c>
      <c r="V34" s="86">
        <v>4</v>
      </c>
      <c r="W34" s="33"/>
      <c r="X34" s="33"/>
      <c r="Y34" s="33"/>
      <c r="Z34" s="33"/>
      <c r="AA34" s="86"/>
      <c r="AB34" s="86"/>
      <c r="AC34" s="86"/>
      <c r="AD34" s="86"/>
      <c r="AE34" s="1"/>
      <c r="AF34" s="1"/>
      <c r="AG34" s="48"/>
      <c r="AH34" s="58"/>
      <c r="AI34" s="103">
        <v>75</v>
      </c>
      <c r="AJ34" s="103">
        <f t="shared" si="4"/>
        <v>100</v>
      </c>
      <c r="AK34" s="55">
        <f t="shared" si="5"/>
        <v>4</v>
      </c>
    </row>
    <row r="35" spans="1:37" ht="32.25" customHeight="1" x14ac:dyDescent="0.55000000000000004">
      <c r="A35" s="120">
        <v>24</v>
      </c>
      <c r="B35" s="109" t="s">
        <v>123</v>
      </c>
      <c r="C35" s="72" t="s">
        <v>124</v>
      </c>
      <c r="D35" s="1"/>
      <c r="E35" s="1">
        <v>4</v>
      </c>
      <c r="F35" s="1"/>
      <c r="G35" s="33"/>
      <c r="H35" s="33"/>
      <c r="I35" s="33"/>
      <c r="J35" s="33"/>
      <c r="K35" s="103"/>
      <c r="L35" s="103"/>
      <c r="M35" s="103"/>
      <c r="N35" s="103"/>
      <c r="O35" s="33"/>
      <c r="P35" s="33"/>
      <c r="Q35" s="33"/>
      <c r="R35" s="33"/>
      <c r="S35" s="103">
        <v>15</v>
      </c>
      <c r="T35" s="103" t="s">
        <v>156</v>
      </c>
      <c r="U35" s="42"/>
      <c r="V35" s="103">
        <v>3</v>
      </c>
      <c r="W35" s="33"/>
      <c r="X35" s="33"/>
      <c r="Y35" s="33"/>
      <c r="Z35" s="33"/>
      <c r="AA35" s="103"/>
      <c r="AB35" s="103"/>
      <c r="AC35" s="103"/>
      <c r="AD35" s="103"/>
      <c r="AE35" s="1"/>
      <c r="AF35" s="1"/>
      <c r="AG35" s="48"/>
      <c r="AH35" s="58"/>
      <c r="AI35" s="103">
        <v>45</v>
      </c>
      <c r="AJ35" s="103">
        <f t="shared" si="4"/>
        <v>75</v>
      </c>
      <c r="AK35" s="55">
        <f t="shared" si="5"/>
        <v>3</v>
      </c>
    </row>
    <row r="36" spans="1:37" ht="32.25" customHeight="1" x14ac:dyDescent="0.55000000000000004">
      <c r="A36" s="120">
        <v>25</v>
      </c>
      <c r="B36" s="109" t="s">
        <v>39</v>
      </c>
      <c r="C36" s="72" t="s">
        <v>125</v>
      </c>
      <c r="D36" s="1">
        <v>4</v>
      </c>
      <c r="E36" s="1">
        <v>4</v>
      </c>
      <c r="F36" s="1"/>
      <c r="G36" s="33"/>
      <c r="H36" s="33"/>
      <c r="I36" s="33"/>
      <c r="J36" s="33"/>
      <c r="K36" s="86"/>
      <c r="L36" s="86"/>
      <c r="M36" s="86"/>
      <c r="N36" s="86"/>
      <c r="O36" s="33"/>
      <c r="P36" s="33"/>
      <c r="Q36" s="33"/>
      <c r="R36" s="33"/>
      <c r="S36" s="86">
        <v>15</v>
      </c>
      <c r="T36" s="86" t="s">
        <v>154</v>
      </c>
      <c r="U36" s="86"/>
      <c r="V36" s="86">
        <v>3</v>
      </c>
      <c r="W36" s="33"/>
      <c r="X36" s="33"/>
      <c r="Y36" s="33"/>
      <c r="Z36" s="33"/>
      <c r="AA36" s="86"/>
      <c r="AB36" s="86"/>
      <c r="AC36" s="86"/>
      <c r="AD36" s="86"/>
      <c r="AE36" s="1"/>
      <c r="AF36" s="1"/>
      <c r="AG36" s="48"/>
      <c r="AH36" s="97"/>
      <c r="AI36" s="103">
        <v>45</v>
      </c>
      <c r="AJ36" s="103">
        <f t="shared" si="4"/>
        <v>75</v>
      </c>
      <c r="AK36" s="55">
        <f t="shared" si="5"/>
        <v>3</v>
      </c>
    </row>
    <row r="37" spans="1:37" s="88" customFormat="1" ht="32.25" customHeight="1" x14ac:dyDescent="0.55000000000000004">
      <c r="A37" s="120">
        <v>26</v>
      </c>
      <c r="B37" s="29" t="s">
        <v>38</v>
      </c>
      <c r="C37" s="73" t="s">
        <v>126</v>
      </c>
      <c r="D37" s="39"/>
      <c r="E37" s="39">
        <v>5</v>
      </c>
      <c r="F37" s="90"/>
      <c r="G37" s="78"/>
      <c r="H37" s="78"/>
      <c r="I37" s="78"/>
      <c r="J37" s="78"/>
      <c r="K37" s="91"/>
      <c r="L37" s="91"/>
      <c r="M37" s="91"/>
      <c r="N37" s="91"/>
      <c r="O37" s="78"/>
      <c r="P37" s="78"/>
      <c r="Q37" s="78"/>
      <c r="R37" s="78"/>
      <c r="S37" s="91"/>
      <c r="T37" s="91"/>
      <c r="U37" s="91"/>
      <c r="V37" s="91"/>
      <c r="W37" s="78">
        <v>15</v>
      </c>
      <c r="X37" s="78" t="s">
        <v>154</v>
      </c>
      <c r="Y37" s="78"/>
      <c r="Z37" s="78">
        <v>3</v>
      </c>
      <c r="AA37" s="91"/>
      <c r="AB37" s="91"/>
      <c r="AC37" s="91"/>
      <c r="AD37" s="91"/>
      <c r="AE37" s="90"/>
      <c r="AF37" s="90"/>
      <c r="AG37" s="92"/>
      <c r="AH37" s="98"/>
      <c r="AI37" s="91">
        <v>45</v>
      </c>
      <c r="AJ37" s="91">
        <f>AK37*25</f>
        <v>75</v>
      </c>
      <c r="AK37" s="55">
        <f t="shared" si="5"/>
        <v>3</v>
      </c>
    </row>
    <row r="38" spans="1:37" ht="32.25" customHeight="1" x14ac:dyDescent="0.55000000000000004">
      <c r="A38" s="120">
        <v>27</v>
      </c>
      <c r="B38" s="105" t="s">
        <v>106</v>
      </c>
      <c r="C38" s="87" t="s">
        <v>127</v>
      </c>
      <c r="D38" s="1"/>
      <c r="E38" s="1">
        <v>5</v>
      </c>
      <c r="F38" s="94"/>
      <c r="G38" s="78"/>
      <c r="H38" s="78"/>
      <c r="I38" s="78"/>
      <c r="J38" s="78"/>
      <c r="K38" s="91"/>
      <c r="L38" s="91"/>
      <c r="M38" s="91"/>
      <c r="N38" s="91"/>
      <c r="O38" s="78"/>
      <c r="P38" s="78"/>
      <c r="Q38" s="78"/>
      <c r="R38" s="78"/>
      <c r="S38" s="91"/>
      <c r="T38" s="91"/>
      <c r="U38" s="91"/>
      <c r="V38" s="91"/>
      <c r="W38" s="78">
        <v>15</v>
      </c>
      <c r="X38" s="78" t="s">
        <v>158</v>
      </c>
      <c r="Y38" s="78"/>
      <c r="Z38" s="78">
        <v>2</v>
      </c>
      <c r="AA38" s="91"/>
      <c r="AB38" s="91"/>
      <c r="AC38" s="91"/>
      <c r="AD38" s="91"/>
      <c r="AE38" s="94"/>
      <c r="AF38" s="94"/>
      <c r="AG38" s="95"/>
      <c r="AH38" s="99"/>
      <c r="AI38" s="91">
        <v>35</v>
      </c>
      <c r="AJ38" s="91">
        <f t="shared" si="4"/>
        <v>50</v>
      </c>
      <c r="AK38" s="55">
        <f t="shared" si="5"/>
        <v>2</v>
      </c>
    </row>
    <row r="39" spans="1:37" ht="32.25" customHeight="1" x14ac:dyDescent="0.55000000000000004">
      <c r="A39" s="120">
        <v>28</v>
      </c>
      <c r="B39" s="105" t="s">
        <v>108</v>
      </c>
      <c r="C39" s="87" t="s">
        <v>115</v>
      </c>
      <c r="D39" s="1">
        <v>5</v>
      </c>
      <c r="E39" s="1">
        <v>5</v>
      </c>
      <c r="F39" s="94"/>
      <c r="G39" s="78"/>
      <c r="H39" s="78"/>
      <c r="I39" s="78"/>
      <c r="J39" s="78"/>
      <c r="K39" s="91"/>
      <c r="L39" s="91"/>
      <c r="M39" s="91"/>
      <c r="N39" s="91"/>
      <c r="O39" s="78"/>
      <c r="P39" s="78"/>
      <c r="Q39" s="78"/>
      <c r="R39" s="78"/>
      <c r="S39" s="91"/>
      <c r="T39" s="91"/>
      <c r="U39" s="91"/>
      <c r="V39" s="91"/>
      <c r="W39" s="78">
        <v>15</v>
      </c>
      <c r="X39" s="78" t="s">
        <v>158</v>
      </c>
      <c r="Y39" s="78"/>
      <c r="Z39" s="78">
        <v>2</v>
      </c>
      <c r="AA39" s="91"/>
      <c r="AB39" s="91"/>
      <c r="AC39" s="91"/>
      <c r="AD39" s="91"/>
      <c r="AE39" s="94"/>
      <c r="AF39" s="94"/>
      <c r="AG39" s="95"/>
      <c r="AH39" s="99"/>
      <c r="AI39" s="91">
        <v>35</v>
      </c>
      <c r="AJ39" s="91">
        <f t="shared" si="4"/>
        <v>50</v>
      </c>
      <c r="AK39" s="55">
        <f t="shared" si="5"/>
        <v>2</v>
      </c>
    </row>
    <row r="40" spans="1:37" ht="32.25" customHeight="1" x14ac:dyDescent="0.55000000000000004">
      <c r="A40" s="120">
        <v>29</v>
      </c>
      <c r="B40" s="105" t="s">
        <v>43</v>
      </c>
      <c r="C40" s="87" t="s">
        <v>128</v>
      </c>
      <c r="D40" s="1">
        <v>6</v>
      </c>
      <c r="E40" s="1">
        <v>6</v>
      </c>
      <c r="F40" s="94"/>
      <c r="G40" s="102"/>
      <c r="H40" s="102"/>
      <c r="I40" s="102"/>
      <c r="J40" s="102"/>
      <c r="K40" s="96"/>
      <c r="L40" s="96"/>
      <c r="M40" s="96"/>
      <c r="N40" s="96"/>
      <c r="O40" s="102"/>
      <c r="P40" s="78"/>
      <c r="Q40" s="78"/>
      <c r="R40" s="78"/>
      <c r="S40" s="91"/>
      <c r="T40" s="91"/>
      <c r="U40" s="91"/>
      <c r="V40" s="91"/>
      <c r="W40" s="78"/>
      <c r="X40" s="78"/>
      <c r="Y40" s="78"/>
      <c r="Z40" s="78"/>
      <c r="AA40" s="91">
        <v>20</v>
      </c>
      <c r="AB40" s="91" t="s">
        <v>155</v>
      </c>
      <c r="AC40" s="91"/>
      <c r="AD40" s="91">
        <v>3</v>
      </c>
      <c r="AE40" s="94"/>
      <c r="AF40" s="94"/>
      <c r="AG40" s="94"/>
      <c r="AH40" s="100"/>
      <c r="AI40" s="91">
        <v>65</v>
      </c>
      <c r="AJ40" s="91">
        <f t="shared" si="4"/>
        <v>75</v>
      </c>
      <c r="AK40" s="55">
        <f t="shared" si="5"/>
        <v>3</v>
      </c>
    </row>
    <row r="41" spans="1:37" ht="32.25" customHeight="1" x14ac:dyDescent="0.55000000000000004">
      <c r="A41" s="120">
        <v>15</v>
      </c>
      <c r="B41" s="105" t="s">
        <v>122</v>
      </c>
      <c r="C41" s="87" t="s">
        <v>129</v>
      </c>
      <c r="D41" s="1"/>
      <c r="E41" s="1">
        <v>6</v>
      </c>
      <c r="F41" s="94"/>
      <c r="G41" s="102"/>
      <c r="H41" s="102"/>
      <c r="I41" s="102"/>
      <c r="J41" s="102"/>
      <c r="K41" s="96"/>
      <c r="L41" s="96"/>
      <c r="M41" s="96"/>
      <c r="N41" s="96"/>
      <c r="O41" s="102"/>
      <c r="P41" s="78"/>
      <c r="Q41" s="78"/>
      <c r="R41" s="78"/>
      <c r="S41" s="91"/>
      <c r="T41" s="91"/>
      <c r="U41" s="91"/>
      <c r="V41" s="91"/>
      <c r="W41" s="78"/>
      <c r="X41" s="78"/>
      <c r="Y41" s="78"/>
      <c r="Z41" s="78"/>
      <c r="AA41" s="91">
        <v>15</v>
      </c>
      <c r="AB41" s="91" t="s">
        <v>158</v>
      </c>
      <c r="AC41" s="91"/>
      <c r="AD41" s="91">
        <v>2</v>
      </c>
      <c r="AE41" s="94"/>
      <c r="AF41" s="94"/>
      <c r="AG41" s="94"/>
      <c r="AH41" s="100"/>
      <c r="AI41" s="91">
        <v>35</v>
      </c>
      <c r="AJ41" s="91">
        <f t="shared" si="4"/>
        <v>50</v>
      </c>
      <c r="AK41" s="55">
        <f t="shared" si="5"/>
        <v>2</v>
      </c>
    </row>
    <row r="42" spans="1:37" ht="32.25" customHeight="1" x14ac:dyDescent="0.55000000000000004">
      <c r="A42" s="120">
        <v>31</v>
      </c>
      <c r="B42" s="105" t="s">
        <v>107</v>
      </c>
      <c r="C42" s="72" t="s">
        <v>130</v>
      </c>
      <c r="D42" s="1"/>
      <c r="E42" s="1">
        <v>6</v>
      </c>
      <c r="F42" s="94"/>
      <c r="G42" s="102"/>
      <c r="H42" s="102"/>
      <c r="I42" s="102"/>
      <c r="J42" s="102"/>
      <c r="K42" s="96"/>
      <c r="L42" s="96"/>
      <c r="M42" s="96"/>
      <c r="N42" s="96"/>
      <c r="O42" s="102"/>
      <c r="P42" s="78"/>
      <c r="Q42" s="78"/>
      <c r="R42" s="78"/>
      <c r="S42" s="91"/>
      <c r="T42" s="91"/>
      <c r="U42" s="91"/>
      <c r="V42" s="91"/>
      <c r="W42" s="78"/>
      <c r="X42" s="78"/>
      <c r="Y42" s="78"/>
      <c r="Z42" s="78"/>
      <c r="AA42" s="91">
        <v>15</v>
      </c>
      <c r="AB42" s="91" t="s">
        <v>158</v>
      </c>
      <c r="AC42" s="91"/>
      <c r="AD42" s="91">
        <v>2</v>
      </c>
      <c r="AE42" s="94"/>
      <c r="AF42" s="94"/>
      <c r="AG42" s="94"/>
      <c r="AH42" s="100"/>
      <c r="AI42" s="91">
        <v>35</v>
      </c>
      <c r="AJ42" s="91">
        <f t="shared" si="4"/>
        <v>50</v>
      </c>
      <c r="AK42" s="55">
        <f t="shared" si="5"/>
        <v>2</v>
      </c>
    </row>
    <row r="43" spans="1:37" ht="32.25" customHeight="1" x14ac:dyDescent="0.55000000000000004">
      <c r="A43" s="120">
        <v>32</v>
      </c>
      <c r="B43" s="105" t="s">
        <v>112</v>
      </c>
      <c r="C43" s="72" t="s">
        <v>119</v>
      </c>
      <c r="D43" s="1"/>
      <c r="E43" s="1">
        <v>6</v>
      </c>
      <c r="F43" s="94">
        <v>6</v>
      </c>
      <c r="G43" s="78"/>
      <c r="H43" s="78"/>
      <c r="I43" s="78"/>
      <c r="J43" s="78"/>
      <c r="K43" s="91"/>
      <c r="L43" s="91"/>
      <c r="M43" s="91"/>
      <c r="N43" s="91"/>
      <c r="O43" s="78"/>
      <c r="P43" s="78"/>
      <c r="Q43" s="78"/>
      <c r="R43" s="78"/>
      <c r="S43" s="91"/>
      <c r="T43" s="91"/>
      <c r="U43" s="91"/>
      <c r="V43" s="91"/>
      <c r="W43" s="78"/>
      <c r="X43" s="78"/>
      <c r="Y43" s="78"/>
      <c r="Z43" s="78"/>
      <c r="AA43" s="91">
        <v>5</v>
      </c>
      <c r="AB43" s="91"/>
      <c r="AC43" s="91">
        <v>35</v>
      </c>
      <c r="AD43" s="91">
        <v>2</v>
      </c>
      <c r="AE43" s="106"/>
      <c r="AF43" s="106"/>
      <c r="AG43" s="107"/>
      <c r="AH43" s="108"/>
      <c r="AI43" s="91">
        <v>40</v>
      </c>
      <c r="AJ43" s="91">
        <f t="shared" si="4"/>
        <v>50</v>
      </c>
      <c r="AK43" s="55">
        <f t="shared" si="5"/>
        <v>2</v>
      </c>
    </row>
    <row r="44" spans="1:37" ht="32.25" customHeight="1" x14ac:dyDescent="0.55000000000000004">
      <c r="A44" s="120">
        <v>33</v>
      </c>
      <c r="B44" s="105" t="s">
        <v>121</v>
      </c>
      <c r="C44" s="72" t="s">
        <v>131</v>
      </c>
      <c r="D44" s="1"/>
      <c r="E44" s="1">
        <v>7</v>
      </c>
      <c r="F44" s="94"/>
      <c r="G44" s="78"/>
      <c r="H44" s="78"/>
      <c r="I44" s="78"/>
      <c r="J44" s="78"/>
      <c r="K44" s="91"/>
      <c r="L44" s="91"/>
      <c r="M44" s="91"/>
      <c r="N44" s="91"/>
      <c r="O44" s="78"/>
      <c r="P44" s="78"/>
      <c r="Q44" s="78"/>
      <c r="R44" s="78"/>
      <c r="S44" s="91"/>
      <c r="T44" s="91"/>
      <c r="U44" s="91"/>
      <c r="V44" s="91"/>
      <c r="W44" s="78"/>
      <c r="X44" s="78"/>
      <c r="Y44" s="78"/>
      <c r="Z44" s="78"/>
      <c r="AA44" s="91"/>
      <c r="AB44" s="91"/>
      <c r="AC44" s="91"/>
      <c r="AD44" s="91"/>
      <c r="AE44" s="106">
        <v>10</v>
      </c>
      <c r="AF44" s="106" t="s">
        <v>154</v>
      </c>
      <c r="AG44" s="107"/>
      <c r="AH44" s="108">
        <v>2</v>
      </c>
      <c r="AI44" s="91">
        <v>40</v>
      </c>
      <c r="AJ44" s="91">
        <f t="shared" si="4"/>
        <v>50</v>
      </c>
      <c r="AK44" s="55">
        <f t="shared" si="5"/>
        <v>2</v>
      </c>
    </row>
    <row r="45" spans="1:37" ht="32.25" customHeight="1" x14ac:dyDescent="0.55000000000000004">
      <c r="A45" s="120">
        <v>34</v>
      </c>
      <c r="B45" s="105" t="s">
        <v>190</v>
      </c>
      <c r="C45" s="72" t="s">
        <v>180</v>
      </c>
      <c r="D45" s="1">
        <v>7</v>
      </c>
      <c r="E45" s="1">
        <v>7</v>
      </c>
      <c r="F45" s="94"/>
      <c r="G45" s="102"/>
      <c r="H45" s="102"/>
      <c r="I45" s="102"/>
      <c r="J45" s="102"/>
      <c r="K45" s="96"/>
      <c r="L45" s="96"/>
      <c r="M45" s="96"/>
      <c r="N45" s="96"/>
      <c r="O45" s="102"/>
      <c r="P45" s="78"/>
      <c r="Q45" s="78"/>
      <c r="R45" s="78"/>
      <c r="S45" s="91"/>
      <c r="T45" s="91"/>
      <c r="U45" s="91"/>
      <c r="V45" s="91"/>
      <c r="W45" s="78"/>
      <c r="X45" s="78"/>
      <c r="Y45" s="78"/>
      <c r="Z45" s="78"/>
      <c r="AA45" s="91"/>
      <c r="AB45" s="91"/>
      <c r="AC45" s="91"/>
      <c r="AD45" s="91"/>
      <c r="AE45" s="106">
        <v>10</v>
      </c>
      <c r="AF45" s="106" t="s">
        <v>156</v>
      </c>
      <c r="AG45" s="106"/>
      <c r="AH45" s="108">
        <v>2</v>
      </c>
      <c r="AI45" s="91">
        <v>40</v>
      </c>
      <c r="AJ45" s="91">
        <f t="shared" si="4"/>
        <v>50</v>
      </c>
      <c r="AK45" s="55">
        <f t="shared" si="5"/>
        <v>2</v>
      </c>
    </row>
    <row r="46" spans="1:37" ht="32.25" customHeight="1" x14ac:dyDescent="0.55000000000000004">
      <c r="A46" s="120">
        <v>35</v>
      </c>
      <c r="B46" s="105" t="s">
        <v>132</v>
      </c>
      <c r="C46" s="72" t="s">
        <v>134</v>
      </c>
      <c r="D46" s="1"/>
      <c r="E46" s="1">
        <v>7</v>
      </c>
      <c r="F46" s="94"/>
      <c r="G46" s="102"/>
      <c r="H46" s="102"/>
      <c r="I46" s="102"/>
      <c r="J46" s="102"/>
      <c r="K46" s="96"/>
      <c r="L46" s="96"/>
      <c r="M46" s="96"/>
      <c r="N46" s="96"/>
      <c r="O46" s="102"/>
      <c r="P46" s="78"/>
      <c r="Q46" s="78"/>
      <c r="R46" s="78"/>
      <c r="S46" s="91"/>
      <c r="T46" s="91"/>
      <c r="U46" s="91"/>
      <c r="V46" s="91"/>
      <c r="W46" s="78"/>
      <c r="X46" s="78"/>
      <c r="Y46" s="78"/>
      <c r="Z46" s="78"/>
      <c r="AA46" s="91"/>
      <c r="AB46" s="91"/>
      <c r="AC46" s="91"/>
      <c r="AD46" s="91"/>
      <c r="AE46" s="106">
        <v>10</v>
      </c>
      <c r="AF46" s="106" t="s">
        <v>156</v>
      </c>
      <c r="AG46" s="107"/>
      <c r="AH46" s="108">
        <v>2</v>
      </c>
      <c r="AI46" s="91">
        <v>40</v>
      </c>
      <c r="AJ46" s="91">
        <f t="shared" si="4"/>
        <v>50</v>
      </c>
      <c r="AK46" s="55">
        <f t="shared" si="5"/>
        <v>2</v>
      </c>
    </row>
    <row r="47" spans="1:37" ht="32.25" customHeight="1" x14ac:dyDescent="0.55000000000000004">
      <c r="A47" s="120">
        <v>36</v>
      </c>
      <c r="B47" s="9" t="s">
        <v>49</v>
      </c>
      <c r="C47" s="87" t="s">
        <v>120</v>
      </c>
      <c r="D47" s="1"/>
      <c r="E47" s="1">
        <v>7</v>
      </c>
      <c r="F47" s="94"/>
      <c r="G47" s="78"/>
      <c r="H47" s="78"/>
      <c r="I47" s="78"/>
      <c r="J47" s="78"/>
      <c r="K47" s="91"/>
      <c r="L47" s="91"/>
      <c r="M47" s="91"/>
      <c r="N47" s="91"/>
      <c r="O47" s="78"/>
      <c r="P47" s="78"/>
      <c r="Q47" s="78"/>
      <c r="R47" s="78"/>
      <c r="S47" s="91"/>
      <c r="T47" s="91"/>
      <c r="U47" s="91"/>
      <c r="V47" s="91"/>
      <c r="W47" s="78"/>
      <c r="X47" s="78"/>
      <c r="Y47" s="78"/>
      <c r="Z47" s="78"/>
      <c r="AA47" s="91"/>
      <c r="AB47" s="91"/>
      <c r="AC47" s="91"/>
      <c r="AD47" s="91"/>
      <c r="AE47" s="106"/>
      <c r="AF47" s="106">
        <v>45</v>
      </c>
      <c r="AG47" s="107"/>
      <c r="AH47" s="108">
        <v>3</v>
      </c>
      <c r="AI47" s="91">
        <v>45</v>
      </c>
      <c r="AJ47" s="91">
        <f t="shared" si="4"/>
        <v>75</v>
      </c>
      <c r="AK47" s="55">
        <f t="shared" si="5"/>
        <v>3</v>
      </c>
    </row>
    <row r="48" spans="1:37" ht="32.25" customHeight="1" x14ac:dyDescent="0.55000000000000004">
      <c r="A48" s="120">
        <v>37</v>
      </c>
      <c r="B48" s="9" t="s">
        <v>113</v>
      </c>
      <c r="C48" s="87" t="s">
        <v>179</v>
      </c>
      <c r="D48" s="1"/>
      <c r="E48" s="1">
        <v>7</v>
      </c>
      <c r="F48" s="94"/>
      <c r="G48" s="78"/>
      <c r="H48" s="78"/>
      <c r="I48" s="78"/>
      <c r="J48" s="78"/>
      <c r="K48" s="91"/>
      <c r="L48" s="91"/>
      <c r="M48" s="91"/>
      <c r="N48" s="91"/>
      <c r="O48" s="78"/>
      <c r="P48" s="78"/>
      <c r="Q48" s="78"/>
      <c r="R48" s="78"/>
      <c r="S48" s="91"/>
      <c r="T48" s="91"/>
      <c r="U48" s="91"/>
      <c r="V48" s="91"/>
      <c r="W48" s="78"/>
      <c r="X48" s="78"/>
      <c r="Y48" s="78"/>
      <c r="Z48" s="78"/>
      <c r="AA48" s="91"/>
      <c r="AB48" s="91"/>
      <c r="AC48" s="91"/>
      <c r="AD48" s="91"/>
      <c r="AE48" s="94"/>
      <c r="AF48" s="94"/>
      <c r="AG48" s="95"/>
      <c r="AH48" s="101">
        <v>3</v>
      </c>
      <c r="AI48" s="91">
        <v>0</v>
      </c>
      <c r="AJ48" s="91">
        <f t="shared" si="4"/>
        <v>75</v>
      </c>
      <c r="AK48" s="55">
        <f t="shared" si="5"/>
        <v>3</v>
      </c>
    </row>
    <row r="49" spans="1:39" ht="32.25" customHeight="1" x14ac:dyDescent="0.55000000000000004">
      <c r="A49" s="198" t="s">
        <v>11</v>
      </c>
      <c r="B49" s="199"/>
      <c r="C49" s="39"/>
      <c r="D49" s="39"/>
      <c r="E49" s="39"/>
      <c r="F49" s="39"/>
      <c r="G49" s="68">
        <f t="shared" ref="G49:AK49" si="6">SUM(G20:G48)</f>
        <v>155</v>
      </c>
      <c r="H49" s="68">
        <f>SUM(H20:H48)</f>
        <v>30</v>
      </c>
      <c r="I49" s="84">
        <f t="shared" si="6"/>
        <v>10</v>
      </c>
      <c r="J49" s="84">
        <f t="shared" si="6"/>
        <v>24</v>
      </c>
      <c r="K49" s="84">
        <f t="shared" si="6"/>
        <v>120</v>
      </c>
      <c r="L49" s="84">
        <f t="shared" si="6"/>
        <v>30</v>
      </c>
      <c r="M49" s="84">
        <f t="shared" si="6"/>
        <v>10</v>
      </c>
      <c r="N49" s="84">
        <f t="shared" si="6"/>
        <v>23</v>
      </c>
      <c r="O49" s="84">
        <f t="shared" si="6"/>
        <v>90</v>
      </c>
      <c r="P49" s="84">
        <f t="shared" si="6"/>
        <v>0</v>
      </c>
      <c r="Q49" s="84">
        <f t="shared" si="6"/>
        <v>0</v>
      </c>
      <c r="R49" s="84">
        <f t="shared" si="6"/>
        <v>13</v>
      </c>
      <c r="S49" s="84">
        <f t="shared" si="6"/>
        <v>50</v>
      </c>
      <c r="T49" s="84">
        <f t="shared" si="6"/>
        <v>0</v>
      </c>
      <c r="U49" s="84">
        <f t="shared" si="6"/>
        <v>10</v>
      </c>
      <c r="V49" s="84">
        <f t="shared" si="6"/>
        <v>10</v>
      </c>
      <c r="W49" s="84">
        <f t="shared" si="6"/>
        <v>45</v>
      </c>
      <c r="X49" s="84">
        <f t="shared" si="6"/>
        <v>0</v>
      </c>
      <c r="Y49" s="84">
        <f t="shared" si="6"/>
        <v>0</v>
      </c>
      <c r="Z49" s="84">
        <f t="shared" si="6"/>
        <v>7</v>
      </c>
      <c r="AA49" s="84">
        <f t="shared" si="6"/>
        <v>55</v>
      </c>
      <c r="AB49" s="84">
        <f t="shared" si="6"/>
        <v>0</v>
      </c>
      <c r="AC49" s="84">
        <f t="shared" si="6"/>
        <v>35</v>
      </c>
      <c r="AD49" s="84">
        <f t="shared" si="6"/>
        <v>9</v>
      </c>
      <c r="AE49" s="84">
        <f t="shared" si="6"/>
        <v>30</v>
      </c>
      <c r="AF49" s="84">
        <f t="shared" si="6"/>
        <v>45</v>
      </c>
      <c r="AG49" s="84">
        <f t="shared" si="6"/>
        <v>0</v>
      </c>
      <c r="AH49" s="84">
        <f t="shared" si="6"/>
        <v>12</v>
      </c>
      <c r="AI49" s="42">
        <f t="shared" si="6"/>
        <v>1465</v>
      </c>
      <c r="AJ49" s="52">
        <f t="shared" si="6"/>
        <v>2450</v>
      </c>
      <c r="AK49" s="52">
        <f t="shared" si="6"/>
        <v>98</v>
      </c>
    </row>
    <row r="50" spans="1:39" s="10" customFormat="1" ht="32.25" customHeight="1" x14ac:dyDescent="0.55000000000000004">
      <c r="A50" s="200" t="s">
        <v>69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2"/>
      <c r="AL50" s="5"/>
      <c r="AM50" s="5"/>
    </row>
    <row r="51" spans="1:39" ht="32.25" customHeight="1" x14ac:dyDescent="0.55000000000000004">
      <c r="A51" s="119">
        <v>38</v>
      </c>
      <c r="B51" s="49" t="s">
        <v>63</v>
      </c>
      <c r="C51" s="73" t="s">
        <v>82</v>
      </c>
      <c r="D51" s="39">
        <v>3</v>
      </c>
      <c r="E51" s="39">
        <v>3</v>
      </c>
      <c r="F51" s="39"/>
      <c r="G51" s="33"/>
      <c r="H51" s="33"/>
      <c r="I51" s="33"/>
      <c r="J51" s="33"/>
      <c r="K51" s="38"/>
      <c r="L51" s="38"/>
      <c r="M51" s="38"/>
      <c r="N51" s="38"/>
      <c r="O51" s="33">
        <v>30</v>
      </c>
      <c r="P51" s="33" t="s">
        <v>159</v>
      </c>
      <c r="Q51" s="33"/>
      <c r="R51" s="33">
        <v>6</v>
      </c>
      <c r="S51" s="52"/>
      <c r="T51" s="52"/>
      <c r="U51" s="52"/>
      <c r="V51" s="52"/>
      <c r="W51" s="33"/>
      <c r="X51" s="33"/>
      <c r="Y51" s="33"/>
      <c r="Z51" s="33"/>
      <c r="AA51" s="52"/>
      <c r="AB51" s="52"/>
      <c r="AC51" s="52"/>
      <c r="AD51" s="52"/>
      <c r="AE51" s="1"/>
      <c r="AF51" s="1"/>
      <c r="AG51" s="48"/>
      <c r="AH51" s="27"/>
      <c r="AI51" s="156">
        <v>90</v>
      </c>
      <c r="AJ51" s="156">
        <f>AK51*25</f>
        <v>150</v>
      </c>
      <c r="AK51" s="156">
        <f>SUM(AH51,AD51,Z51,V51,R51,N51,J51)</f>
        <v>6</v>
      </c>
    </row>
    <row r="52" spans="1:39" s="12" customFormat="1" ht="35.25" customHeight="1" x14ac:dyDescent="0.55000000000000004">
      <c r="A52" s="119">
        <v>39</v>
      </c>
      <c r="B52" s="49" t="s">
        <v>52</v>
      </c>
      <c r="C52" s="72" t="s">
        <v>83</v>
      </c>
      <c r="D52" s="1">
        <v>4</v>
      </c>
      <c r="E52" s="1">
        <v>4</v>
      </c>
      <c r="F52" s="1"/>
      <c r="G52" s="33"/>
      <c r="H52" s="33"/>
      <c r="I52" s="33"/>
      <c r="J52" s="33"/>
      <c r="K52" s="38"/>
      <c r="L52" s="38"/>
      <c r="M52" s="38"/>
      <c r="N52" s="38"/>
      <c r="O52" s="33"/>
      <c r="P52" s="33"/>
      <c r="Q52" s="33"/>
      <c r="R52" s="33"/>
      <c r="S52" s="85">
        <v>30</v>
      </c>
      <c r="T52" s="85" t="s">
        <v>159</v>
      </c>
      <c r="U52" s="85"/>
      <c r="V52" s="85">
        <v>6</v>
      </c>
      <c r="W52" s="77"/>
      <c r="X52" s="77"/>
      <c r="Y52" s="77"/>
      <c r="Z52" s="77"/>
      <c r="AA52" s="52"/>
      <c r="AB52" s="52"/>
      <c r="AC52" s="52"/>
      <c r="AD52" s="52"/>
      <c r="AE52" s="1"/>
      <c r="AF52" s="1"/>
      <c r="AG52" s="48"/>
      <c r="AH52" s="27"/>
      <c r="AI52" s="156">
        <v>90</v>
      </c>
      <c r="AJ52" s="156">
        <f t="shared" ref="AJ52:AJ61" si="7">AK52*25</f>
        <v>150</v>
      </c>
      <c r="AK52" s="156">
        <f t="shared" ref="AK52:AK61" si="8">SUM(AH52,AD52,Z52,V52,R52,N52,J52)</f>
        <v>6</v>
      </c>
      <c r="AL52" s="5"/>
      <c r="AM52" s="5"/>
    </row>
    <row r="53" spans="1:39" s="12" customFormat="1" ht="35.25" customHeight="1" x14ac:dyDescent="0.55000000000000004">
      <c r="A53" s="119">
        <v>40</v>
      </c>
      <c r="B53" s="138" t="s">
        <v>145</v>
      </c>
      <c r="C53" s="139" t="s">
        <v>189</v>
      </c>
      <c r="D53" s="140"/>
      <c r="E53" s="1">
        <v>4</v>
      </c>
      <c r="F53" s="1"/>
      <c r="G53" s="33"/>
      <c r="H53" s="33"/>
      <c r="I53" s="33"/>
      <c r="J53" s="33"/>
      <c r="K53" s="38"/>
      <c r="L53" s="38"/>
      <c r="M53" s="38"/>
      <c r="N53" s="38"/>
      <c r="O53" s="33"/>
      <c r="P53" s="33"/>
      <c r="Q53" s="33"/>
      <c r="R53" s="33"/>
      <c r="S53" s="52">
        <v>20</v>
      </c>
      <c r="T53" s="79" t="s">
        <v>156</v>
      </c>
      <c r="U53" s="52"/>
      <c r="V53" s="52">
        <v>3</v>
      </c>
      <c r="W53" s="33"/>
      <c r="X53" s="33"/>
      <c r="Y53" s="33"/>
      <c r="Z53" s="33"/>
      <c r="AA53" s="52"/>
      <c r="AB53" s="52"/>
      <c r="AC53" s="52"/>
      <c r="AD53" s="52"/>
      <c r="AE53" s="1"/>
      <c r="AF53" s="1"/>
      <c r="AG53" s="48"/>
      <c r="AH53" s="27"/>
      <c r="AI53" s="156">
        <v>50</v>
      </c>
      <c r="AJ53" s="156">
        <f t="shared" si="7"/>
        <v>75</v>
      </c>
      <c r="AK53" s="156">
        <f t="shared" si="8"/>
        <v>3</v>
      </c>
      <c r="AL53" s="5"/>
      <c r="AM53" s="5"/>
    </row>
    <row r="54" spans="1:39" s="12" customFormat="1" ht="35.25" customHeight="1" x14ac:dyDescent="0.55000000000000004">
      <c r="A54" s="119">
        <v>41</v>
      </c>
      <c r="B54" s="49" t="s">
        <v>135</v>
      </c>
      <c r="C54" s="72" t="s">
        <v>136</v>
      </c>
      <c r="D54" s="1"/>
      <c r="E54" s="1">
        <v>4</v>
      </c>
      <c r="F54" s="1"/>
      <c r="G54" s="33"/>
      <c r="H54" s="33"/>
      <c r="I54" s="33"/>
      <c r="J54" s="33"/>
      <c r="K54" s="38"/>
      <c r="L54" s="38"/>
      <c r="M54" s="38"/>
      <c r="N54" s="38"/>
      <c r="O54" s="33"/>
      <c r="P54" s="33"/>
      <c r="Q54" s="33"/>
      <c r="R54" s="33"/>
      <c r="S54" s="104">
        <v>20</v>
      </c>
      <c r="T54" s="104" t="s">
        <v>156</v>
      </c>
      <c r="U54" s="104"/>
      <c r="V54" s="104">
        <v>3</v>
      </c>
      <c r="W54" s="33"/>
      <c r="X54" s="33"/>
      <c r="Y54" s="33"/>
      <c r="Z54" s="33"/>
      <c r="AA54" s="104"/>
      <c r="AB54" s="104"/>
      <c r="AC54" s="104"/>
      <c r="AD54" s="104"/>
      <c r="AE54" s="1"/>
      <c r="AF54" s="1"/>
      <c r="AG54" s="48"/>
      <c r="AH54" s="27"/>
      <c r="AI54" s="156">
        <v>50</v>
      </c>
      <c r="AJ54" s="156">
        <f t="shared" si="7"/>
        <v>75</v>
      </c>
      <c r="AK54" s="156">
        <f t="shared" si="8"/>
        <v>3</v>
      </c>
      <c r="AL54" s="5"/>
      <c r="AM54" s="5"/>
    </row>
    <row r="55" spans="1:39" s="12" customFormat="1" ht="35.25" customHeight="1" x14ac:dyDescent="0.55000000000000004">
      <c r="A55" s="119">
        <v>42</v>
      </c>
      <c r="B55" s="49" t="s">
        <v>109</v>
      </c>
      <c r="C55" s="72" t="s">
        <v>137</v>
      </c>
      <c r="D55" s="1">
        <v>5</v>
      </c>
      <c r="E55" s="1">
        <v>5</v>
      </c>
      <c r="F55" s="1"/>
      <c r="G55" s="33"/>
      <c r="H55" s="33"/>
      <c r="I55" s="33"/>
      <c r="J55" s="33"/>
      <c r="K55" s="38"/>
      <c r="L55" s="38"/>
      <c r="M55" s="38"/>
      <c r="N55" s="38"/>
      <c r="O55" s="33"/>
      <c r="P55" s="33"/>
      <c r="Q55" s="33"/>
      <c r="R55" s="33"/>
      <c r="S55" s="52"/>
      <c r="T55" s="52"/>
      <c r="U55" s="52"/>
      <c r="V55" s="52"/>
      <c r="W55" s="33">
        <v>30</v>
      </c>
      <c r="X55" s="33" t="s">
        <v>159</v>
      </c>
      <c r="Y55" s="33"/>
      <c r="Z55" s="33">
        <v>6</v>
      </c>
      <c r="AA55" s="52"/>
      <c r="AB55" s="52"/>
      <c r="AC55" s="52"/>
      <c r="AD55" s="52"/>
      <c r="AE55" s="1"/>
      <c r="AF55" s="1"/>
      <c r="AG55" s="48"/>
      <c r="AH55" s="27"/>
      <c r="AI55" s="156">
        <v>90</v>
      </c>
      <c r="AJ55" s="156">
        <f t="shared" si="7"/>
        <v>150</v>
      </c>
      <c r="AK55" s="156">
        <f t="shared" si="8"/>
        <v>6</v>
      </c>
      <c r="AL55" s="5"/>
      <c r="AM55" s="5"/>
    </row>
    <row r="56" spans="1:39" s="12" customFormat="1" ht="35.25" customHeight="1" x14ac:dyDescent="0.55000000000000004">
      <c r="A56" s="119">
        <v>43</v>
      </c>
      <c r="B56" s="49" t="s">
        <v>102</v>
      </c>
      <c r="C56" s="72" t="s">
        <v>84</v>
      </c>
      <c r="D56" s="1">
        <v>5</v>
      </c>
      <c r="E56" s="1">
        <v>5</v>
      </c>
      <c r="F56" s="1"/>
      <c r="G56" s="33"/>
      <c r="H56" s="33"/>
      <c r="I56" s="33"/>
      <c r="J56" s="33"/>
      <c r="K56" s="38"/>
      <c r="L56" s="38"/>
      <c r="M56" s="38"/>
      <c r="N56" s="38"/>
      <c r="O56" s="33"/>
      <c r="P56" s="33"/>
      <c r="Q56" s="33"/>
      <c r="R56" s="33"/>
      <c r="S56" s="52"/>
      <c r="T56" s="52"/>
      <c r="U56" s="52"/>
      <c r="V56" s="52"/>
      <c r="W56" s="33">
        <v>20</v>
      </c>
      <c r="X56" s="33" t="s">
        <v>160</v>
      </c>
      <c r="Y56" s="69">
        <v>10</v>
      </c>
      <c r="Z56" s="33">
        <v>6</v>
      </c>
      <c r="AA56" s="86"/>
      <c r="AB56" s="86"/>
      <c r="AC56" s="42"/>
      <c r="AD56" s="86"/>
      <c r="AE56" s="1"/>
      <c r="AF56" s="1"/>
      <c r="AG56" s="48"/>
      <c r="AH56" s="27"/>
      <c r="AI56" s="156">
        <v>90</v>
      </c>
      <c r="AJ56" s="156">
        <f t="shared" si="7"/>
        <v>150</v>
      </c>
      <c r="AK56" s="156">
        <f t="shared" si="8"/>
        <v>6</v>
      </c>
      <c r="AL56" s="5"/>
      <c r="AM56" s="5"/>
    </row>
    <row r="57" spans="1:39" s="12" customFormat="1" ht="35.25" customHeight="1" x14ac:dyDescent="0.55000000000000004">
      <c r="A57" s="119">
        <v>44</v>
      </c>
      <c r="B57" s="49" t="s">
        <v>54</v>
      </c>
      <c r="C57" s="72" t="s">
        <v>138</v>
      </c>
      <c r="D57" s="1">
        <v>6</v>
      </c>
      <c r="E57" s="1">
        <v>6</v>
      </c>
      <c r="F57" s="1"/>
      <c r="G57" s="33"/>
      <c r="H57" s="33"/>
      <c r="I57" s="33"/>
      <c r="J57" s="33"/>
      <c r="K57" s="38"/>
      <c r="L57" s="38"/>
      <c r="M57" s="38"/>
      <c r="N57" s="38"/>
      <c r="O57" s="33"/>
      <c r="P57" s="33"/>
      <c r="Q57" s="33"/>
      <c r="R57" s="33"/>
      <c r="S57" s="86"/>
      <c r="T57" s="86"/>
      <c r="U57" s="86"/>
      <c r="V57" s="86"/>
      <c r="W57" s="33"/>
      <c r="X57" s="33"/>
      <c r="Y57" s="69"/>
      <c r="Z57" s="33"/>
      <c r="AA57" s="86">
        <v>15</v>
      </c>
      <c r="AB57" s="42" t="s">
        <v>171</v>
      </c>
      <c r="AC57" s="86"/>
      <c r="AD57" s="42">
        <v>4</v>
      </c>
      <c r="AE57" s="1"/>
      <c r="AF57" s="1"/>
      <c r="AG57" s="48"/>
      <c r="AH57" s="27"/>
      <c r="AI57" s="156">
        <v>60</v>
      </c>
      <c r="AJ57" s="156">
        <f t="shared" si="7"/>
        <v>100</v>
      </c>
      <c r="AK57" s="156">
        <f t="shared" si="8"/>
        <v>4</v>
      </c>
      <c r="AL57" s="5"/>
      <c r="AM57" s="5"/>
    </row>
    <row r="58" spans="1:39" s="12" customFormat="1" ht="35.25" customHeight="1" x14ac:dyDescent="0.55000000000000004">
      <c r="A58" s="119">
        <v>45</v>
      </c>
      <c r="B58" s="49" t="s">
        <v>57</v>
      </c>
      <c r="C58" s="72" t="s">
        <v>139</v>
      </c>
      <c r="D58" s="1">
        <v>6</v>
      </c>
      <c r="E58" s="1">
        <v>6</v>
      </c>
      <c r="F58" s="1"/>
      <c r="G58" s="33"/>
      <c r="H58" s="33"/>
      <c r="I58" s="33"/>
      <c r="J58" s="33"/>
      <c r="K58" s="38"/>
      <c r="L58" s="38"/>
      <c r="M58" s="38"/>
      <c r="N58" s="38"/>
      <c r="O58" s="33"/>
      <c r="P58" s="33"/>
      <c r="Q58" s="33"/>
      <c r="R58" s="33"/>
      <c r="S58" s="52"/>
      <c r="T58" s="52"/>
      <c r="U58" s="52"/>
      <c r="V58" s="52"/>
      <c r="W58" s="33"/>
      <c r="X58" s="33"/>
      <c r="Y58" s="33"/>
      <c r="Z58" s="33"/>
      <c r="AA58" s="86">
        <v>15</v>
      </c>
      <c r="AB58" s="42" t="s">
        <v>155</v>
      </c>
      <c r="AC58" s="86"/>
      <c r="AD58" s="42">
        <v>4</v>
      </c>
      <c r="AE58" s="1"/>
      <c r="AF58" s="1"/>
      <c r="AG58" s="48"/>
      <c r="AH58" s="27"/>
      <c r="AI58" s="156">
        <v>60</v>
      </c>
      <c r="AJ58" s="156">
        <f t="shared" si="7"/>
        <v>100</v>
      </c>
      <c r="AK58" s="156">
        <f t="shared" si="8"/>
        <v>4</v>
      </c>
      <c r="AL58" s="5"/>
      <c r="AM58" s="5"/>
    </row>
    <row r="59" spans="1:39" s="12" customFormat="1" ht="35.25" customHeight="1" x14ac:dyDescent="0.55000000000000004">
      <c r="A59" s="119">
        <v>46</v>
      </c>
      <c r="B59" s="49" t="s">
        <v>225</v>
      </c>
      <c r="C59" s="72" t="s">
        <v>140</v>
      </c>
      <c r="D59" s="1">
        <v>6</v>
      </c>
      <c r="E59" s="1">
        <v>6</v>
      </c>
      <c r="F59" s="1"/>
      <c r="G59" s="33"/>
      <c r="H59" s="33"/>
      <c r="I59" s="33"/>
      <c r="J59" s="33"/>
      <c r="K59" s="38"/>
      <c r="L59" s="38"/>
      <c r="M59" s="38"/>
      <c r="N59" s="38"/>
      <c r="O59" s="33"/>
      <c r="P59" s="33"/>
      <c r="Q59" s="33"/>
      <c r="R59" s="33"/>
      <c r="S59" s="52"/>
      <c r="T59" s="52"/>
      <c r="U59" s="52"/>
      <c r="V59" s="52"/>
      <c r="W59" s="33"/>
      <c r="X59" s="33"/>
      <c r="Y59" s="33"/>
      <c r="Z59" s="33"/>
      <c r="AA59" s="86">
        <v>15</v>
      </c>
      <c r="AB59" s="42" t="s">
        <v>171</v>
      </c>
      <c r="AC59" s="42"/>
      <c r="AD59" s="42">
        <v>4</v>
      </c>
      <c r="AE59" s="1"/>
      <c r="AF59" s="1"/>
      <c r="AG59" s="48"/>
      <c r="AH59" s="27"/>
      <c r="AI59" s="156">
        <v>60</v>
      </c>
      <c r="AJ59" s="156">
        <f t="shared" si="7"/>
        <v>100</v>
      </c>
      <c r="AK59" s="156">
        <f t="shared" si="8"/>
        <v>4</v>
      </c>
      <c r="AL59" s="5"/>
      <c r="AM59" s="5"/>
    </row>
    <row r="60" spans="1:39" s="12" customFormat="1" ht="47" x14ac:dyDescent="0.55000000000000004">
      <c r="A60" s="119">
        <v>47</v>
      </c>
      <c r="B60" s="138" t="s">
        <v>191</v>
      </c>
      <c r="C60" s="139" t="s">
        <v>192</v>
      </c>
      <c r="D60" s="1">
        <v>7</v>
      </c>
      <c r="E60" s="1">
        <v>7</v>
      </c>
      <c r="F60" s="1"/>
      <c r="G60" s="33"/>
      <c r="H60" s="33"/>
      <c r="I60" s="33"/>
      <c r="J60" s="33"/>
      <c r="K60" s="38"/>
      <c r="L60" s="38"/>
      <c r="M60" s="38"/>
      <c r="N60" s="38"/>
      <c r="O60" s="33"/>
      <c r="P60" s="33"/>
      <c r="Q60" s="33"/>
      <c r="R60" s="33"/>
      <c r="S60" s="52"/>
      <c r="T60" s="52"/>
      <c r="U60" s="52"/>
      <c r="V60" s="52"/>
      <c r="W60" s="33"/>
      <c r="X60" s="33"/>
      <c r="Y60" s="33"/>
      <c r="Z60" s="33"/>
      <c r="AA60" s="52"/>
      <c r="AB60" s="52"/>
      <c r="AC60" s="52"/>
      <c r="AD60" s="52"/>
      <c r="AE60" s="1">
        <v>30</v>
      </c>
      <c r="AF60" s="1" t="s">
        <v>160</v>
      </c>
      <c r="AG60" s="48"/>
      <c r="AH60" s="155">
        <v>6</v>
      </c>
      <c r="AI60" s="156">
        <v>90</v>
      </c>
      <c r="AJ60" s="156">
        <f t="shared" si="7"/>
        <v>150</v>
      </c>
      <c r="AK60" s="156">
        <f t="shared" si="8"/>
        <v>6</v>
      </c>
      <c r="AL60" s="5"/>
      <c r="AM60" s="5"/>
    </row>
    <row r="61" spans="1:39" s="12" customFormat="1" ht="35.25" customHeight="1" x14ac:dyDescent="0.55000000000000004">
      <c r="A61" s="119">
        <v>48</v>
      </c>
      <c r="B61" s="49" t="s">
        <v>60</v>
      </c>
      <c r="C61" s="73" t="s">
        <v>141</v>
      </c>
      <c r="D61" s="39">
        <v>7</v>
      </c>
      <c r="E61" s="39">
        <v>7</v>
      </c>
      <c r="F61" s="39"/>
      <c r="G61" s="33"/>
      <c r="H61" s="33"/>
      <c r="I61" s="33"/>
      <c r="J61" s="33"/>
      <c r="K61" s="38"/>
      <c r="L61" s="38"/>
      <c r="M61" s="38"/>
      <c r="N61" s="38"/>
      <c r="O61" s="33"/>
      <c r="P61" s="33"/>
      <c r="Q61" s="33"/>
      <c r="R61" s="33"/>
      <c r="S61" s="52"/>
      <c r="T61" s="52"/>
      <c r="U61" s="52"/>
      <c r="V61" s="52"/>
      <c r="W61" s="33"/>
      <c r="X61" s="33"/>
      <c r="Y61" s="33"/>
      <c r="Z61" s="33"/>
      <c r="AA61" s="52"/>
      <c r="AB61" s="52"/>
      <c r="AC61" s="52"/>
      <c r="AD61" s="52"/>
      <c r="AE61" s="1">
        <v>30</v>
      </c>
      <c r="AF61" s="1" t="s">
        <v>159</v>
      </c>
      <c r="AG61" s="48"/>
      <c r="AH61" s="155">
        <v>6</v>
      </c>
      <c r="AI61" s="156">
        <v>90</v>
      </c>
      <c r="AJ61" s="156">
        <f t="shared" si="7"/>
        <v>150</v>
      </c>
      <c r="AK61" s="156">
        <f t="shared" si="8"/>
        <v>6</v>
      </c>
      <c r="AL61" s="5"/>
      <c r="AM61" s="5"/>
    </row>
    <row r="62" spans="1:39" s="12" customFormat="1" ht="35.25" customHeight="1" x14ac:dyDescent="0.55000000000000004">
      <c r="A62" s="119">
        <v>49</v>
      </c>
      <c r="B62" s="49" t="s">
        <v>53</v>
      </c>
      <c r="C62" s="72" t="s">
        <v>210</v>
      </c>
      <c r="D62" s="1">
        <v>7</v>
      </c>
      <c r="E62" s="1">
        <v>7</v>
      </c>
      <c r="F62" s="1"/>
      <c r="G62" s="33"/>
      <c r="H62" s="33"/>
      <c r="I62" s="33"/>
      <c r="J62" s="33"/>
      <c r="K62" s="38"/>
      <c r="L62" s="38"/>
      <c r="M62" s="38"/>
      <c r="N62" s="38"/>
      <c r="O62" s="33"/>
      <c r="P62" s="33"/>
      <c r="Q62" s="33"/>
      <c r="R62" s="33"/>
      <c r="S62" s="86"/>
      <c r="T62" s="86"/>
      <c r="U62" s="86"/>
      <c r="V62" s="86"/>
      <c r="W62" s="33"/>
      <c r="X62" s="33"/>
      <c r="Y62" s="33"/>
      <c r="Z62" s="33"/>
      <c r="AA62" s="86"/>
      <c r="AB62" s="86"/>
      <c r="AC62" s="86"/>
      <c r="AD62" s="86"/>
      <c r="AE62" s="1">
        <v>30</v>
      </c>
      <c r="AF62" s="1" t="s">
        <v>159</v>
      </c>
      <c r="AG62" s="48"/>
      <c r="AH62" s="155">
        <v>6</v>
      </c>
      <c r="AI62" s="156">
        <v>90</v>
      </c>
      <c r="AJ62" s="156">
        <f>AK62*25</f>
        <v>150</v>
      </c>
      <c r="AK62" s="156">
        <f>SUM(AH62,AD62,Z62,V62,R62,N62,J62)</f>
        <v>6</v>
      </c>
      <c r="AL62" s="5"/>
      <c r="AM62" s="5"/>
    </row>
    <row r="63" spans="1:39" s="12" customFormat="1" ht="35.25" customHeight="1" x14ac:dyDescent="0.55000000000000004">
      <c r="A63" s="198" t="s">
        <v>11</v>
      </c>
      <c r="B63" s="199"/>
      <c r="C63" s="39"/>
      <c r="D63" s="39"/>
      <c r="E63" s="39"/>
      <c r="F63" s="39"/>
      <c r="G63" s="52">
        <f t="shared" ref="G63:N63" ca="1" si="9">SUM(G63:G73)</f>
        <v>0</v>
      </c>
      <c r="H63" s="52">
        <f t="shared" ca="1" si="9"/>
        <v>0</v>
      </c>
      <c r="I63" s="52">
        <f t="shared" ca="1" si="9"/>
        <v>0</v>
      </c>
      <c r="J63" s="52">
        <f t="shared" ca="1" si="9"/>
        <v>0</v>
      </c>
      <c r="K63" s="52">
        <f t="shared" ca="1" si="9"/>
        <v>0</v>
      </c>
      <c r="L63" s="52">
        <f t="shared" ca="1" si="9"/>
        <v>0</v>
      </c>
      <c r="M63" s="52">
        <f t="shared" ca="1" si="9"/>
        <v>0</v>
      </c>
      <c r="N63" s="52">
        <f t="shared" ca="1" si="9"/>
        <v>0</v>
      </c>
      <c r="O63" s="52">
        <f>SUM(O47:O61)</f>
        <v>120</v>
      </c>
      <c r="P63" s="81">
        <f>SUM(P47:P61)</f>
        <v>0</v>
      </c>
      <c r="Q63" s="81">
        <f>SUM(Q47:Q61)</f>
        <v>0</v>
      </c>
      <c r="R63" s="81">
        <f>SUM(R51:R62)</f>
        <v>6</v>
      </c>
      <c r="S63" s="81">
        <f>SUM(S47:S61)</f>
        <v>120</v>
      </c>
      <c r="T63" s="81">
        <f>SUM(T47:T61)</f>
        <v>0</v>
      </c>
      <c r="U63" s="81">
        <f>SUM(U47:U61)</f>
        <v>10</v>
      </c>
      <c r="V63" s="81">
        <f>SUM(V51:V62)</f>
        <v>12</v>
      </c>
      <c r="W63" s="81">
        <f>SUM(W47:W61)</f>
        <v>95</v>
      </c>
      <c r="X63" s="81">
        <f>SUM(X47:X61)</f>
        <v>0</v>
      </c>
      <c r="Y63" s="81">
        <f>SUM(Y47:Y61)</f>
        <v>10</v>
      </c>
      <c r="Z63" s="81">
        <f>SUM(Z51:Z62)</f>
        <v>12</v>
      </c>
      <c r="AA63" s="81">
        <f>SUM(AA47:AA61)</f>
        <v>100</v>
      </c>
      <c r="AB63" s="81">
        <f>SUM(AB47:AB61)</f>
        <v>0</v>
      </c>
      <c r="AC63" s="81">
        <f>SUM(AC47:AC61)</f>
        <v>35</v>
      </c>
      <c r="AD63" s="81">
        <f>SUM(AD51:AD62)</f>
        <v>12</v>
      </c>
      <c r="AE63" s="81">
        <f>SUM(AE47:AE61)</f>
        <v>90</v>
      </c>
      <c r="AF63" s="81">
        <f>SUM(AF47:AF61)</f>
        <v>90</v>
      </c>
      <c r="AG63" s="81">
        <f>SUM(AG47:AG61)</f>
        <v>0</v>
      </c>
      <c r="AH63" s="81">
        <f>SUM(AH51:AH62)</f>
        <v>18</v>
      </c>
      <c r="AI63" s="157">
        <f>SUM(AI51:AI62)</f>
        <v>910</v>
      </c>
      <c r="AJ63" s="57">
        <f>SUM(AJ51:AJ62)</f>
        <v>1500</v>
      </c>
      <c r="AK63" s="158">
        <f>SUM(AK51:AK62)</f>
        <v>60</v>
      </c>
      <c r="AL63" s="5"/>
      <c r="AM63" s="5"/>
    </row>
    <row r="64" spans="1:39" s="10" customFormat="1" ht="32.25" customHeight="1" x14ac:dyDescent="0.55000000000000004">
      <c r="A64" s="200" t="s">
        <v>68</v>
      </c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2"/>
      <c r="AL64" s="5"/>
      <c r="AM64" s="5"/>
    </row>
    <row r="65" spans="1:39" s="12" customFormat="1" ht="35.25" customHeight="1" x14ac:dyDescent="0.55000000000000004">
      <c r="A65" s="119">
        <v>50</v>
      </c>
      <c r="B65" s="49" t="s">
        <v>62</v>
      </c>
      <c r="C65" s="73" t="s">
        <v>143</v>
      </c>
      <c r="D65" s="39">
        <v>3</v>
      </c>
      <c r="E65" s="39">
        <v>3</v>
      </c>
      <c r="F65" s="39"/>
      <c r="G65" s="33"/>
      <c r="H65" s="33"/>
      <c r="I65" s="33"/>
      <c r="J65" s="33"/>
      <c r="K65" s="38"/>
      <c r="L65" s="38"/>
      <c r="M65" s="38"/>
      <c r="N65" s="38"/>
      <c r="O65" s="33">
        <v>30</v>
      </c>
      <c r="P65" s="33" t="s">
        <v>159</v>
      </c>
      <c r="Q65" s="33"/>
      <c r="R65" s="33">
        <v>6</v>
      </c>
      <c r="S65" s="52"/>
      <c r="T65" s="52"/>
      <c r="U65" s="52"/>
      <c r="V65" s="52"/>
      <c r="W65" s="33"/>
      <c r="X65" s="33"/>
      <c r="Y65" s="33"/>
      <c r="Z65" s="33"/>
      <c r="AA65" s="52"/>
      <c r="AB65" s="52"/>
      <c r="AC65" s="52"/>
      <c r="AD65" s="52"/>
      <c r="AE65" s="1"/>
      <c r="AF65" s="1"/>
      <c r="AG65" s="48"/>
      <c r="AH65" s="27"/>
      <c r="AI65" s="156">
        <v>90</v>
      </c>
      <c r="AJ65" s="156">
        <f t="shared" ref="AJ65:AJ75" si="10">AK65*25</f>
        <v>150</v>
      </c>
      <c r="AK65" s="156">
        <f>SUM(AH65,AD65,Z65,V65,R65,N65,J65)</f>
        <v>6</v>
      </c>
      <c r="AL65" s="5"/>
      <c r="AM65" s="5"/>
    </row>
    <row r="66" spans="1:39" s="12" customFormat="1" ht="35.25" customHeight="1" x14ac:dyDescent="0.55000000000000004">
      <c r="A66" s="119">
        <v>51</v>
      </c>
      <c r="B66" s="49" t="s">
        <v>59</v>
      </c>
      <c r="C66" s="72" t="s">
        <v>144</v>
      </c>
      <c r="D66" s="1">
        <v>4</v>
      </c>
      <c r="E66" s="1">
        <v>4</v>
      </c>
      <c r="F66" s="1"/>
      <c r="G66" s="33"/>
      <c r="H66" s="33"/>
      <c r="I66" s="33"/>
      <c r="J66" s="33"/>
      <c r="K66" s="38"/>
      <c r="L66" s="38"/>
      <c r="M66" s="38"/>
      <c r="N66" s="38"/>
      <c r="O66" s="33"/>
      <c r="P66" s="33"/>
      <c r="Q66" s="33"/>
      <c r="R66" s="33"/>
      <c r="S66" s="52">
        <v>30</v>
      </c>
      <c r="T66" s="52" t="s">
        <v>159</v>
      </c>
      <c r="U66" s="52"/>
      <c r="V66" s="52">
        <v>6</v>
      </c>
      <c r="W66" s="33"/>
      <c r="X66" s="33"/>
      <c r="Y66" s="33"/>
      <c r="Z66" s="33"/>
      <c r="AA66" s="52"/>
      <c r="AB66" s="52"/>
      <c r="AC66" s="52"/>
      <c r="AD66" s="52"/>
      <c r="AE66" s="1"/>
      <c r="AF66" s="1"/>
      <c r="AG66" s="48"/>
      <c r="AH66" s="27"/>
      <c r="AI66" s="156">
        <v>90</v>
      </c>
      <c r="AJ66" s="156">
        <f t="shared" si="10"/>
        <v>150</v>
      </c>
      <c r="AK66" s="156">
        <f t="shared" ref="AK66:AK75" si="11">SUM(AH66,AD66,Z66,V66,R66,N66,J66)</f>
        <v>6</v>
      </c>
      <c r="AL66" s="5"/>
      <c r="AM66" s="5"/>
    </row>
    <row r="67" spans="1:39" s="12" customFormat="1" ht="35.25" customHeight="1" x14ac:dyDescent="0.55000000000000004">
      <c r="A67" s="119">
        <v>52</v>
      </c>
      <c r="B67" s="49" t="s">
        <v>110</v>
      </c>
      <c r="C67" s="72" t="s">
        <v>181</v>
      </c>
      <c r="D67" s="1">
        <v>4</v>
      </c>
      <c r="E67" s="1">
        <v>4</v>
      </c>
      <c r="F67" s="1"/>
      <c r="G67" s="33"/>
      <c r="H67" s="33"/>
      <c r="I67" s="33"/>
      <c r="J67" s="33"/>
      <c r="K67" s="38"/>
      <c r="L67" s="38"/>
      <c r="M67" s="38"/>
      <c r="N67" s="38"/>
      <c r="O67" s="33"/>
      <c r="P67" s="33"/>
      <c r="Q67" s="33"/>
      <c r="R67" s="33"/>
      <c r="S67" s="104">
        <v>20</v>
      </c>
      <c r="T67" s="104" t="s">
        <v>154</v>
      </c>
      <c r="U67" s="104"/>
      <c r="V67" s="104">
        <v>3</v>
      </c>
      <c r="W67" s="33"/>
      <c r="X67" s="33"/>
      <c r="Y67" s="33"/>
      <c r="Z67" s="33"/>
      <c r="AA67" s="52"/>
      <c r="AB67" s="52"/>
      <c r="AC67" s="52"/>
      <c r="AD67" s="52"/>
      <c r="AE67" s="1"/>
      <c r="AF67" s="1"/>
      <c r="AG67" s="48"/>
      <c r="AH67" s="27"/>
      <c r="AI67" s="156">
        <v>50</v>
      </c>
      <c r="AJ67" s="156">
        <f t="shared" si="10"/>
        <v>75</v>
      </c>
      <c r="AK67" s="156">
        <f t="shared" si="11"/>
        <v>3</v>
      </c>
      <c r="AL67" s="5"/>
      <c r="AM67" s="5"/>
    </row>
    <row r="68" spans="1:39" s="12" customFormat="1" ht="35.25" customHeight="1" x14ac:dyDescent="0.55000000000000004">
      <c r="A68" s="119">
        <v>53</v>
      </c>
      <c r="B68" s="49" t="s">
        <v>145</v>
      </c>
      <c r="C68" s="72" t="s">
        <v>146</v>
      </c>
      <c r="D68" s="1"/>
      <c r="E68" s="1">
        <v>4</v>
      </c>
      <c r="F68" s="1"/>
      <c r="G68" s="33"/>
      <c r="H68" s="33"/>
      <c r="I68" s="33"/>
      <c r="J68" s="33"/>
      <c r="K68" s="38"/>
      <c r="L68" s="38"/>
      <c r="M68" s="38"/>
      <c r="N68" s="38"/>
      <c r="O68" s="33"/>
      <c r="P68" s="33"/>
      <c r="Q68" s="33"/>
      <c r="R68" s="33"/>
      <c r="S68" s="104">
        <v>20</v>
      </c>
      <c r="T68" s="104" t="s">
        <v>156</v>
      </c>
      <c r="U68" s="104"/>
      <c r="V68" s="104">
        <v>3</v>
      </c>
      <c r="W68" s="33"/>
      <c r="X68" s="33"/>
      <c r="Y68" s="33"/>
      <c r="Z68" s="33"/>
      <c r="AA68" s="104"/>
      <c r="AB68" s="104"/>
      <c r="AC68" s="104"/>
      <c r="AD68" s="104"/>
      <c r="AE68" s="1"/>
      <c r="AF68" s="1"/>
      <c r="AG68" s="48"/>
      <c r="AH68" s="27"/>
      <c r="AI68" s="156">
        <v>50</v>
      </c>
      <c r="AJ68" s="156">
        <f t="shared" si="10"/>
        <v>75</v>
      </c>
      <c r="AK68" s="156">
        <f t="shared" si="11"/>
        <v>3</v>
      </c>
      <c r="AL68" s="5"/>
      <c r="AM68" s="5"/>
    </row>
    <row r="69" spans="1:39" ht="32.25" customHeight="1" x14ac:dyDescent="0.55000000000000004">
      <c r="A69" s="119">
        <v>54</v>
      </c>
      <c r="B69" s="49" t="s">
        <v>50</v>
      </c>
      <c r="C69" s="72" t="s">
        <v>147</v>
      </c>
      <c r="D69" s="1">
        <v>5</v>
      </c>
      <c r="E69" s="1">
        <v>5</v>
      </c>
      <c r="F69" s="1"/>
      <c r="G69" s="33"/>
      <c r="H69" s="33"/>
      <c r="I69" s="33"/>
      <c r="J69" s="33"/>
      <c r="K69" s="38"/>
      <c r="L69" s="38"/>
      <c r="M69" s="38"/>
      <c r="N69" s="38"/>
      <c r="O69" s="80"/>
      <c r="P69" s="80"/>
      <c r="Q69" s="80"/>
      <c r="R69" s="80"/>
      <c r="S69" s="79"/>
      <c r="T69" s="79"/>
      <c r="U69" s="79"/>
      <c r="V69" s="79"/>
      <c r="W69" s="33">
        <v>30</v>
      </c>
      <c r="X69" s="33" t="s">
        <v>159</v>
      </c>
      <c r="Y69" s="33"/>
      <c r="Z69" s="33">
        <v>6</v>
      </c>
      <c r="AA69" s="86"/>
      <c r="AB69" s="86"/>
      <c r="AC69" s="86"/>
      <c r="AD69" s="86"/>
      <c r="AE69" s="1"/>
      <c r="AF69" s="1"/>
      <c r="AG69" s="48"/>
      <c r="AH69" s="27"/>
      <c r="AI69" s="156">
        <v>90</v>
      </c>
      <c r="AJ69" s="156">
        <f t="shared" si="10"/>
        <v>150</v>
      </c>
      <c r="AK69" s="156">
        <f t="shared" si="11"/>
        <v>6</v>
      </c>
    </row>
    <row r="70" spans="1:39" s="12" customFormat="1" ht="51.75" customHeight="1" x14ac:dyDescent="0.55000000000000004">
      <c r="A70" s="119">
        <v>55</v>
      </c>
      <c r="B70" s="49" t="s">
        <v>103</v>
      </c>
      <c r="C70" s="73" t="s">
        <v>148</v>
      </c>
      <c r="D70" s="39">
        <v>5</v>
      </c>
      <c r="E70" s="39">
        <v>5</v>
      </c>
      <c r="F70" s="39"/>
      <c r="G70" s="33"/>
      <c r="H70" s="33"/>
      <c r="I70" s="33"/>
      <c r="J70" s="33"/>
      <c r="K70" s="38"/>
      <c r="L70" s="38"/>
      <c r="M70" s="38"/>
      <c r="N70" s="38"/>
      <c r="O70" s="33"/>
      <c r="P70" s="33"/>
      <c r="Q70" s="33"/>
      <c r="R70" s="33"/>
      <c r="S70" s="52"/>
      <c r="T70" s="52"/>
      <c r="U70" s="52"/>
      <c r="V70" s="52"/>
      <c r="W70" s="33">
        <v>20</v>
      </c>
      <c r="X70" s="33" t="s">
        <v>160</v>
      </c>
      <c r="Y70" s="69">
        <v>10</v>
      </c>
      <c r="Z70" s="33">
        <v>6</v>
      </c>
      <c r="AA70" s="52"/>
      <c r="AB70" s="52"/>
      <c r="AC70" s="52"/>
      <c r="AD70" s="52"/>
      <c r="AE70" s="1"/>
      <c r="AF70" s="1"/>
      <c r="AG70" s="48"/>
      <c r="AH70" s="27"/>
      <c r="AI70" s="156">
        <v>90</v>
      </c>
      <c r="AJ70" s="156">
        <f t="shared" si="10"/>
        <v>150</v>
      </c>
      <c r="AK70" s="156">
        <f t="shared" si="11"/>
        <v>6</v>
      </c>
      <c r="AL70" s="5"/>
      <c r="AM70" s="5"/>
    </row>
    <row r="71" spans="1:39" s="12" customFormat="1" ht="35.25" customHeight="1" x14ac:dyDescent="0.55000000000000004">
      <c r="A71" s="119">
        <v>56</v>
      </c>
      <c r="B71" s="49" t="s">
        <v>55</v>
      </c>
      <c r="C71" s="72" t="s">
        <v>149</v>
      </c>
      <c r="D71" s="1">
        <v>6</v>
      </c>
      <c r="E71" s="1">
        <v>6</v>
      </c>
      <c r="F71" s="1"/>
      <c r="G71" s="33"/>
      <c r="H71" s="33"/>
      <c r="I71" s="33"/>
      <c r="J71" s="33"/>
      <c r="K71" s="38"/>
      <c r="L71" s="38"/>
      <c r="M71" s="38"/>
      <c r="N71" s="38"/>
      <c r="O71" s="33"/>
      <c r="P71" s="33"/>
      <c r="Q71" s="33"/>
      <c r="R71" s="33"/>
      <c r="S71" s="52"/>
      <c r="T71" s="52"/>
      <c r="U71" s="52"/>
      <c r="V71" s="52"/>
      <c r="W71" s="33"/>
      <c r="X71" s="33"/>
      <c r="Y71" s="33"/>
      <c r="Z71" s="33"/>
      <c r="AA71" s="42">
        <v>15</v>
      </c>
      <c r="AB71" s="42" t="s">
        <v>171</v>
      </c>
      <c r="AC71" s="86"/>
      <c r="AD71" s="42">
        <v>4</v>
      </c>
      <c r="AE71" s="1"/>
      <c r="AF71" s="1"/>
      <c r="AG71" s="48"/>
      <c r="AH71" s="27"/>
      <c r="AI71" s="156">
        <v>60</v>
      </c>
      <c r="AJ71" s="156">
        <f>AK71*25</f>
        <v>100</v>
      </c>
      <c r="AK71" s="156">
        <f>SUM(AH71,AD71,Z71,V71,R71,N71,J71)</f>
        <v>4</v>
      </c>
      <c r="AL71" s="5"/>
      <c r="AM71" s="5"/>
    </row>
    <row r="72" spans="1:39" s="12" customFormat="1" ht="35.25" customHeight="1" x14ac:dyDescent="0.55000000000000004">
      <c r="A72" s="119">
        <v>57</v>
      </c>
      <c r="B72" s="49" t="s">
        <v>58</v>
      </c>
      <c r="C72" s="72" t="s">
        <v>150</v>
      </c>
      <c r="D72" s="1">
        <v>6</v>
      </c>
      <c r="E72" s="1">
        <v>6</v>
      </c>
      <c r="F72" s="1"/>
      <c r="G72" s="33"/>
      <c r="H72" s="33"/>
      <c r="I72" s="33"/>
      <c r="J72" s="33"/>
      <c r="K72" s="38"/>
      <c r="L72" s="38"/>
      <c r="M72" s="38"/>
      <c r="N72" s="38"/>
      <c r="O72" s="33"/>
      <c r="P72" s="33"/>
      <c r="Q72" s="33"/>
      <c r="R72" s="33"/>
      <c r="S72" s="52"/>
      <c r="T72" s="52"/>
      <c r="U72" s="52"/>
      <c r="V72" s="52"/>
      <c r="W72" s="33"/>
      <c r="X72" s="33"/>
      <c r="Y72" s="33"/>
      <c r="Z72" s="33"/>
      <c r="AA72" s="42">
        <v>15</v>
      </c>
      <c r="AB72" s="42" t="s">
        <v>155</v>
      </c>
      <c r="AC72" s="52"/>
      <c r="AD72" s="42">
        <v>4</v>
      </c>
      <c r="AE72" s="1"/>
      <c r="AF72" s="1"/>
      <c r="AG72" s="48"/>
      <c r="AH72" s="27"/>
      <c r="AI72" s="156">
        <v>60</v>
      </c>
      <c r="AJ72" s="156">
        <f t="shared" si="10"/>
        <v>100</v>
      </c>
      <c r="AK72" s="156">
        <f t="shared" si="11"/>
        <v>4</v>
      </c>
      <c r="AL72" s="5"/>
      <c r="AM72" s="5"/>
    </row>
    <row r="73" spans="1:39" s="12" customFormat="1" ht="35.25" customHeight="1" x14ac:dyDescent="0.55000000000000004">
      <c r="A73" s="119">
        <v>58</v>
      </c>
      <c r="B73" s="49" t="s">
        <v>56</v>
      </c>
      <c r="C73" s="72" t="s">
        <v>151</v>
      </c>
      <c r="D73" s="1">
        <v>6</v>
      </c>
      <c r="E73" s="1">
        <v>6</v>
      </c>
      <c r="F73" s="1"/>
      <c r="G73" s="33"/>
      <c r="H73" s="33"/>
      <c r="I73" s="33"/>
      <c r="J73" s="33"/>
      <c r="K73" s="38"/>
      <c r="L73" s="38"/>
      <c r="M73" s="38"/>
      <c r="N73" s="38"/>
      <c r="O73" s="33"/>
      <c r="P73" s="33"/>
      <c r="Q73" s="33"/>
      <c r="R73" s="33"/>
      <c r="S73" s="52"/>
      <c r="T73" s="52"/>
      <c r="U73" s="52"/>
      <c r="V73" s="52"/>
      <c r="W73" s="33"/>
      <c r="X73" s="33"/>
      <c r="Y73" s="33"/>
      <c r="Z73" s="33"/>
      <c r="AA73" s="42">
        <v>15</v>
      </c>
      <c r="AB73" s="42" t="s">
        <v>171</v>
      </c>
      <c r="AC73" s="42"/>
      <c r="AD73" s="42">
        <v>4</v>
      </c>
      <c r="AE73" s="1"/>
      <c r="AF73" s="1"/>
      <c r="AG73" s="48"/>
      <c r="AH73" s="27"/>
      <c r="AI73" s="156">
        <v>60</v>
      </c>
      <c r="AJ73" s="156">
        <f t="shared" si="10"/>
        <v>100</v>
      </c>
      <c r="AK73" s="156">
        <f t="shared" si="11"/>
        <v>4</v>
      </c>
      <c r="AL73" s="5"/>
      <c r="AM73" s="5"/>
    </row>
    <row r="74" spans="1:39" s="12" customFormat="1" ht="35.25" customHeight="1" x14ac:dyDescent="0.55000000000000004">
      <c r="A74" s="119">
        <v>59</v>
      </c>
      <c r="B74" s="49" t="s">
        <v>61</v>
      </c>
      <c r="C74" s="73" t="s">
        <v>152</v>
      </c>
      <c r="D74" s="39">
        <v>7</v>
      </c>
      <c r="E74" s="39">
        <v>7</v>
      </c>
      <c r="F74" s="39"/>
      <c r="G74" s="33"/>
      <c r="H74" s="33"/>
      <c r="I74" s="33"/>
      <c r="J74" s="33"/>
      <c r="K74" s="38"/>
      <c r="L74" s="38"/>
      <c r="M74" s="38"/>
      <c r="N74" s="38"/>
      <c r="O74" s="33"/>
      <c r="P74" s="33"/>
      <c r="Q74" s="33"/>
      <c r="R74" s="33"/>
      <c r="S74" s="52"/>
      <c r="T74" s="52"/>
      <c r="U74" s="52"/>
      <c r="V74" s="52"/>
      <c r="W74" s="33"/>
      <c r="X74" s="33"/>
      <c r="Y74" s="33"/>
      <c r="Z74" s="33"/>
      <c r="AA74" s="52"/>
      <c r="AB74" s="52"/>
      <c r="AC74" s="52"/>
      <c r="AD74" s="52"/>
      <c r="AE74" s="1">
        <v>30</v>
      </c>
      <c r="AF74" s="1" t="s">
        <v>160</v>
      </c>
      <c r="AG74" s="48"/>
      <c r="AH74" s="155">
        <v>6</v>
      </c>
      <c r="AI74" s="156">
        <v>90</v>
      </c>
      <c r="AJ74" s="156">
        <f t="shared" si="10"/>
        <v>150</v>
      </c>
      <c r="AK74" s="156">
        <f t="shared" si="11"/>
        <v>6</v>
      </c>
      <c r="AL74" s="5"/>
      <c r="AM74" s="5"/>
    </row>
    <row r="75" spans="1:39" ht="32.25" customHeight="1" x14ac:dyDescent="0.55000000000000004">
      <c r="A75" s="119">
        <v>60</v>
      </c>
      <c r="B75" s="49" t="s">
        <v>111</v>
      </c>
      <c r="C75" s="72" t="s">
        <v>182</v>
      </c>
      <c r="D75" s="1">
        <v>7</v>
      </c>
      <c r="E75" s="1">
        <v>7</v>
      </c>
      <c r="F75" s="1"/>
      <c r="G75" s="33"/>
      <c r="H75" s="33"/>
      <c r="I75" s="33"/>
      <c r="J75" s="33"/>
      <c r="K75" s="38"/>
      <c r="L75" s="38"/>
      <c r="M75" s="38"/>
      <c r="N75" s="38"/>
      <c r="O75" s="33"/>
      <c r="P75" s="33"/>
      <c r="Q75" s="33"/>
      <c r="R75" s="33"/>
      <c r="S75" s="52"/>
      <c r="T75" s="52"/>
      <c r="U75" s="52"/>
      <c r="V75" s="52"/>
      <c r="W75" s="33"/>
      <c r="X75" s="33"/>
      <c r="Y75" s="33"/>
      <c r="Z75" s="33"/>
      <c r="AA75" s="52"/>
      <c r="AB75" s="52"/>
      <c r="AC75" s="52"/>
      <c r="AD75" s="52"/>
      <c r="AE75" s="1">
        <v>30</v>
      </c>
      <c r="AF75" s="1" t="s">
        <v>159</v>
      </c>
      <c r="AG75" s="48"/>
      <c r="AH75" s="155">
        <v>6</v>
      </c>
      <c r="AI75" s="156">
        <v>90</v>
      </c>
      <c r="AJ75" s="156">
        <f t="shared" si="10"/>
        <v>150</v>
      </c>
      <c r="AK75" s="156">
        <f t="shared" si="11"/>
        <v>6</v>
      </c>
    </row>
    <row r="76" spans="1:39" s="12" customFormat="1" ht="35.25" customHeight="1" x14ac:dyDescent="0.55000000000000004">
      <c r="A76" s="119">
        <v>61</v>
      </c>
      <c r="B76" s="49" t="s">
        <v>51</v>
      </c>
      <c r="C76" s="72" t="s">
        <v>211</v>
      </c>
      <c r="D76" s="1">
        <v>7</v>
      </c>
      <c r="E76" s="1">
        <v>7</v>
      </c>
      <c r="F76" s="1"/>
      <c r="G76" s="33"/>
      <c r="H76" s="33"/>
      <c r="I76" s="33"/>
      <c r="J76" s="33"/>
      <c r="K76" s="38"/>
      <c r="L76" s="38"/>
      <c r="M76" s="38"/>
      <c r="N76" s="38"/>
      <c r="O76" s="33"/>
      <c r="P76" s="33"/>
      <c r="Q76" s="33"/>
      <c r="R76" s="33"/>
      <c r="S76" s="86"/>
      <c r="T76" s="86"/>
      <c r="U76" s="86"/>
      <c r="V76" s="86"/>
      <c r="W76" s="80"/>
      <c r="X76" s="80"/>
      <c r="Y76" s="80"/>
      <c r="Z76" s="80"/>
      <c r="AA76" s="79"/>
      <c r="AB76" s="79"/>
      <c r="AC76" s="79"/>
      <c r="AD76" s="79"/>
      <c r="AE76" s="1">
        <v>30</v>
      </c>
      <c r="AF76" s="1" t="s">
        <v>159</v>
      </c>
      <c r="AG76" s="48"/>
      <c r="AH76" s="155">
        <v>6</v>
      </c>
      <c r="AI76" s="156">
        <v>90</v>
      </c>
      <c r="AJ76" s="156">
        <f>AK76*25</f>
        <v>150</v>
      </c>
      <c r="AK76" s="156">
        <f>SUM(AH76,AD76,Z76,V76,R76,N76,J76)</f>
        <v>6</v>
      </c>
      <c r="AL76" s="5"/>
      <c r="AM76" s="5"/>
    </row>
    <row r="77" spans="1:39" s="12" customFormat="1" ht="35.25" customHeight="1" x14ac:dyDescent="0.55000000000000004">
      <c r="A77" s="43"/>
      <c r="B77" s="47" t="s">
        <v>11</v>
      </c>
      <c r="C77" s="53"/>
      <c r="D77" s="46"/>
      <c r="E77" s="46"/>
      <c r="F77" s="39"/>
      <c r="G77" s="52">
        <f t="shared" ref="G77:N77" si="12">SUM(G75:G75)</f>
        <v>0</v>
      </c>
      <c r="H77" s="68">
        <f t="shared" si="12"/>
        <v>0</v>
      </c>
      <c r="I77" s="68">
        <f t="shared" si="12"/>
        <v>0</v>
      </c>
      <c r="J77" s="68">
        <f t="shared" si="12"/>
        <v>0</v>
      </c>
      <c r="K77" s="68">
        <f t="shared" si="12"/>
        <v>0</v>
      </c>
      <c r="L77" s="68">
        <f t="shared" si="12"/>
        <v>0</v>
      </c>
      <c r="M77" s="68">
        <f t="shared" si="12"/>
        <v>0</v>
      </c>
      <c r="N77" s="68">
        <f t="shared" si="12"/>
        <v>0</v>
      </c>
      <c r="O77" s="68">
        <f t="shared" ref="O77:AK77" si="13">SUM(O65:O76)</f>
        <v>30</v>
      </c>
      <c r="P77" s="81">
        <f t="shared" si="13"/>
        <v>0</v>
      </c>
      <c r="Q77" s="81">
        <f t="shared" si="13"/>
        <v>0</v>
      </c>
      <c r="R77" s="81">
        <f t="shared" si="13"/>
        <v>6</v>
      </c>
      <c r="S77" s="81">
        <f t="shared" si="13"/>
        <v>70</v>
      </c>
      <c r="T77" s="81">
        <f t="shared" si="13"/>
        <v>0</v>
      </c>
      <c r="U77" s="81">
        <f t="shared" si="13"/>
        <v>0</v>
      </c>
      <c r="V77" s="81">
        <f t="shared" si="13"/>
        <v>12</v>
      </c>
      <c r="W77" s="81">
        <f t="shared" si="13"/>
        <v>50</v>
      </c>
      <c r="X77" s="81">
        <f t="shared" si="13"/>
        <v>0</v>
      </c>
      <c r="Y77" s="81">
        <f t="shared" si="13"/>
        <v>10</v>
      </c>
      <c r="Z77" s="81">
        <f t="shared" si="13"/>
        <v>12</v>
      </c>
      <c r="AA77" s="81">
        <f t="shared" si="13"/>
        <v>45</v>
      </c>
      <c r="AB77" s="81">
        <f t="shared" si="13"/>
        <v>0</v>
      </c>
      <c r="AC77" s="81">
        <f t="shared" si="13"/>
        <v>0</v>
      </c>
      <c r="AD77" s="81">
        <f t="shared" si="13"/>
        <v>12</v>
      </c>
      <c r="AE77" s="81">
        <f t="shared" si="13"/>
        <v>90</v>
      </c>
      <c r="AF77" s="81">
        <f t="shared" si="13"/>
        <v>0</v>
      </c>
      <c r="AG77" s="81">
        <f t="shared" si="13"/>
        <v>0</v>
      </c>
      <c r="AH77" s="81">
        <f t="shared" si="13"/>
        <v>18</v>
      </c>
      <c r="AI77" s="159">
        <f t="shared" si="13"/>
        <v>910</v>
      </c>
      <c r="AJ77" s="156">
        <f t="shared" si="13"/>
        <v>1500</v>
      </c>
      <c r="AK77" s="156">
        <f t="shared" si="13"/>
        <v>60</v>
      </c>
      <c r="AL77" s="5"/>
      <c r="AM77" s="5"/>
    </row>
    <row r="78" spans="1:39" s="12" customFormat="1" ht="35.25" customHeight="1" x14ac:dyDescent="0.55000000000000004">
      <c r="A78" s="213" t="s">
        <v>217</v>
      </c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5"/>
      <c r="AL78" s="5"/>
      <c r="AM78" s="5"/>
    </row>
    <row r="79" spans="1:39" s="12" customFormat="1" ht="35.25" customHeight="1" x14ac:dyDescent="0.55000000000000004">
      <c r="A79" s="130">
        <v>62</v>
      </c>
      <c r="B79" s="131" t="s">
        <v>195</v>
      </c>
      <c r="C79" s="132" t="s">
        <v>196</v>
      </c>
      <c r="D79" s="94">
        <v>3</v>
      </c>
      <c r="E79" s="94">
        <v>3</v>
      </c>
      <c r="F79" s="94"/>
      <c r="G79" s="78"/>
      <c r="H79" s="78"/>
      <c r="I79" s="78"/>
      <c r="J79" s="78"/>
      <c r="K79" s="96"/>
      <c r="L79" s="96"/>
      <c r="M79" s="96"/>
      <c r="N79" s="96"/>
      <c r="O79" s="78">
        <v>30</v>
      </c>
      <c r="P79" s="77" t="s">
        <v>160</v>
      </c>
      <c r="Q79" s="78"/>
      <c r="R79" s="78">
        <v>6</v>
      </c>
      <c r="S79" s="91"/>
      <c r="T79" s="91"/>
      <c r="U79" s="91"/>
      <c r="V79" s="91"/>
      <c r="W79" s="78"/>
      <c r="X79" s="78"/>
      <c r="Y79" s="78"/>
      <c r="Z79" s="78"/>
      <c r="AA79" s="91"/>
      <c r="AB79" s="91"/>
      <c r="AC79" s="91"/>
      <c r="AD79" s="91"/>
      <c r="AE79" s="94"/>
      <c r="AF79" s="94"/>
      <c r="AG79" s="95"/>
      <c r="AH79" s="133"/>
      <c r="AI79" s="160">
        <v>90</v>
      </c>
      <c r="AJ79" s="160">
        <f t="shared" ref="AJ79:AJ84" si="14">AK79*25</f>
        <v>150</v>
      </c>
      <c r="AK79" s="160">
        <f>SUM(AH79,AD79,Z79,V79,R79,N79,J79)</f>
        <v>6</v>
      </c>
      <c r="AL79" s="5"/>
      <c r="AM79" s="5"/>
    </row>
    <row r="80" spans="1:39" s="12" customFormat="1" ht="35.25" customHeight="1" x14ac:dyDescent="0.55000000000000004">
      <c r="A80" s="130">
        <v>63</v>
      </c>
      <c r="B80" s="131" t="s">
        <v>184</v>
      </c>
      <c r="C80" s="132" t="s">
        <v>197</v>
      </c>
      <c r="D80" s="94">
        <v>4</v>
      </c>
      <c r="E80" s="94">
        <v>4</v>
      </c>
      <c r="F80" s="94"/>
      <c r="G80" s="78"/>
      <c r="H80" s="78"/>
      <c r="I80" s="78"/>
      <c r="J80" s="78"/>
      <c r="K80" s="96"/>
      <c r="L80" s="96"/>
      <c r="M80" s="96"/>
      <c r="N80" s="96"/>
      <c r="O80" s="78"/>
      <c r="P80" s="78"/>
      <c r="Q80" s="78"/>
      <c r="R80" s="78"/>
      <c r="S80" s="91">
        <v>30</v>
      </c>
      <c r="T80" s="91" t="s">
        <v>159</v>
      </c>
      <c r="U80" s="91"/>
      <c r="V80" s="91">
        <v>6</v>
      </c>
      <c r="W80" s="78"/>
      <c r="X80" s="78"/>
      <c r="Y80" s="78"/>
      <c r="Z80" s="78"/>
      <c r="AA80" s="91"/>
      <c r="AB80" s="91"/>
      <c r="AC80" s="91"/>
      <c r="AD80" s="91"/>
      <c r="AE80" s="94"/>
      <c r="AF80" s="94"/>
      <c r="AG80" s="95"/>
      <c r="AH80" s="133"/>
      <c r="AI80" s="160">
        <v>90</v>
      </c>
      <c r="AJ80" s="160">
        <f t="shared" si="14"/>
        <v>150</v>
      </c>
      <c r="AK80" s="160">
        <f t="shared" ref="AK80:AK84" si="15">SUM(AH80,AD80,Z80,V80,R80,N80,J80)</f>
        <v>6</v>
      </c>
      <c r="AL80" s="5"/>
      <c r="AM80" s="5"/>
    </row>
    <row r="81" spans="1:39" s="12" customFormat="1" ht="35.25" customHeight="1" x14ac:dyDescent="0.55000000000000004">
      <c r="A81" s="130">
        <v>64</v>
      </c>
      <c r="B81" s="131" t="s">
        <v>185</v>
      </c>
      <c r="C81" s="132" t="s">
        <v>198</v>
      </c>
      <c r="D81" s="94"/>
      <c r="E81" s="94">
        <v>4</v>
      </c>
      <c r="F81" s="94"/>
      <c r="G81" s="78"/>
      <c r="H81" s="78"/>
      <c r="I81" s="78"/>
      <c r="J81" s="78"/>
      <c r="K81" s="96"/>
      <c r="L81" s="96"/>
      <c r="M81" s="96"/>
      <c r="N81" s="96"/>
      <c r="O81" s="78"/>
      <c r="P81" s="78"/>
      <c r="Q81" s="78"/>
      <c r="R81" s="78"/>
      <c r="S81" s="91">
        <v>20</v>
      </c>
      <c r="T81" s="79" t="s">
        <v>156</v>
      </c>
      <c r="U81" s="91"/>
      <c r="V81" s="91">
        <v>3</v>
      </c>
      <c r="W81" s="78"/>
      <c r="X81" s="78"/>
      <c r="Y81" s="78"/>
      <c r="Z81" s="78"/>
      <c r="AA81" s="91"/>
      <c r="AB81" s="91"/>
      <c r="AC81" s="91"/>
      <c r="AD81" s="91"/>
      <c r="AE81" s="94"/>
      <c r="AF81" s="94"/>
      <c r="AG81" s="95"/>
      <c r="AH81" s="133"/>
      <c r="AI81" s="160">
        <v>50</v>
      </c>
      <c r="AJ81" s="160">
        <f t="shared" si="14"/>
        <v>75</v>
      </c>
      <c r="AK81" s="160">
        <f t="shared" si="15"/>
        <v>3</v>
      </c>
      <c r="AL81" s="5"/>
      <c r="AM81" s="5"/>
    </row>
    <row r="82" spans="1:39" s="12" customFormat="1" ht="35.25" customHeight="1" x14ac:dyDescent="0.55000000000000004">
      <c r="A82" s="130">
        <v>65</v>
      </c>
      <c r="B82" s="131" t="s">
        <v>186</v>
      </c>
      <c r="C82" s="132" t="s">
        <v>199</v>
      </c>
      <c r="D82" s="94"/>
      <c r="E82" s="94">
        <v>4</v>
      </c>
      <c r="F82" s="94"/>
      <c r="G82" s="78"/>
      <c r="H82" s="78"/>
      <c r="I82" s="78"/>
      <c r="J82" s="78"/>
      <c r="K82" s="96"/>
      <c r="L82" s="96"/>
      <c r="M82" s="96"/>
      <c r="N82" s="96"/>
      <c r="O82" s="78"/>
      <c r="P82" s="78"/>
      <c r="Q82" s="78"/>
      <c r="R82" s="78"/>
      <c r="S82" s="91">
        <v>20</v>
      </c>
      <c r="T82" s="91" t="s">
        <v>156</v>
      </c>
      <c r="U82" s="91"/>
      <c r="V82" s="91">
        <v>3</v>
      </c>
      <c r="W82" s="78"/>
      <c r="X82" s="78"/>
      <c r="Y82" s="78"/>
      <c r="Z82" s="78"/>
      <c r="AA82" s="91"/>
      <c r="AB82" s="91"/>
      <c r="AC82" s="91"/>
      <c r="AD82" s="91"/>
      <c r="AE82" s="94"/>
      <c r="AF82" s="94"/>
      <c r="AG82" s="95"/>
      <c r="AH82" s="133"/>
      <c r="AI82" s="160">
        <v>50</v>
      </c>
      <c r="AJ82" s="160">
        <f t="shared" si="14"/>
        <v>75</v>
      </c>
      <c r="AK82" s="160">
        <f t="shared" si="15"/>
        <v>3</v>
      </c>
      <c r="AL82" s="5"/>
      <c r="AM82" s="5"/>
    </row>
    <row r="83" spans="1:39" s="12" customFormat="1" ht="35.25" customHeight="1" x14ac:dyDescent="0.55000000000000004">
      <c r="A83" s="130">
        <v>66</v>
      </c>
      <c r="B83" s="131" t="s">
        <v>110</v>
      </c>
      <c r="C83" s="132" t="s">
        <v>200</v>
      </c>
      <c r="D83" s="94">
        <v>5</v>
      </c>
      <c r="E83" s="94">
        <v>5</v>
      </c>
      <c r="F83" s="94"/>
      <c r="G83" s="78"/>
      <c r="H83" s="78"/>
      <c r="I83" s="78"/>
      <c r="J83" s="78"/>
      <c r="K83" s="96"/>
      <c r="L83" s="96"/>
      <c r="M83" s="96"/>
      <c r="N83" s="96"/>
      <c r="O83" s="78"/>
      <c r="P83" s="78"/>
      <c r="Q83" s="78"/>
      <c r="R83" s="78"/>
      <c r="S83" s="91"/>
      <c r="T83" s="91"/>
      <c r="U83" s="91"/>
      <c r="V83" s="91"/>
      <c r="W83" s="78">
        <v>30</v>
      </c>
      <c r="X83" s="77" t="s">
        <v>160</v>
      </c>
      <c r="Y83" s="69"/>
      <c r="Z83" s="78">
        <v>6</v>
      </c>
      <c r="AA83" s="91"/>
      <c r="AB83" s="91"/>
      <c r="AC83" s="91"/>
      <c r="AD83" s="91"/>
      <c r="AE83" s="94"/>
      <c r="AF83" s="94"/>
      <c r="AG83" s="95"/>
      <c r="AH83" s="133"/>
      <c r="AI83" s="160">
        <v>90</v>
      </c>
      <c r="AJ83" s="160">
        <f t="shared" si="14"/>
        <v>150</v>
      </c>
      <c r="AK83" s="160">
        <f t="shared" si="15"/>
        <v>6</v>
      </c>
      <c r="AL83" s="5"/>
      <c r="AM83" s="5"/>
    </row>
    <row r="84" spans="1:39" s="12" customFormat="1" ht="36.65" customHeight="1" x14ac:dyDescent="0.55000000000000004">
      <c r="A84" s="130">
        <v>67</v>
      </c>
      <c r="B84" s="135" t="s">
        <v>102</v>
      </c>
      <c r="C84" s="132" t="s">
        <v>201</v>
      </c>
      <c r="D84" s="94">
        <v>5</v>
      </c>
      <c r="E84" s="94">
        <v>5</v>
      </c>
      <c r="F84" s="94"/>
      <c r="G84" s="78"/>
      <c r="H84" s="78"/>
      <c r="I84" s="78"/>
      <c r="J84" s="78"/>
      <c r="K84" s="96"/>
      <c r="L84" s="96"/>
      <c r="M84" s="96"/>
      <c r="N84" s="96"/>
      <c r="O84" s="78"/>
      <c r="P84" s="78"/>
      <c r="Q84" s="78"/>
      <c r="R84" s="78"/>
      <c r="S84" s="91"/>
      <c r="T84" s="91"/>
      <c r="U84" s="91"/>
      <c r="V84" s="91"/>
      <c r="W84" s="78">
        <v>20</v>
      </c>
      <c r="X84" s="78" t="s">
        <v>160</v>
      </c>
      <c r="Y84" s="69">
        <v>10</v>
      </c>
      <c r="Z84" s="78">
        <v>6</v>
      </c>
      <c r="AA84" s="91"/>
      <c r="AB84" s="91"/>
      <c r="AC84" s="91"/>
      <c r="AD84" s="91"/>
      <c r="AE84" s="94"/>
      <c r="AF84" s="94"/>
      <c r="AG84" s="95"/>
      <c r="AH84" s="133"/>
      <c r="AI84" s="160">
        <v>90</v>
      </c>
      <c r="AJ84" s="160">
        <f t="shared" si="14"/>
        <v>150</v>
      </c>
      <c r="AK84" s="160">
        <f t="shared" si="15"/>
        <v>6</v>
      </c>
      <c r="AL84" s="5"/>
      <c r="AM84" s="5"/>
    </row>
    <row r="85" spans="1:39" s="12" customFormat="1" ht="35.25" customHeight="1" x14ac:dyDescent="0.55000000000000004">
      <c r="A85" s="130">
        <v>68</v>
      </c>
      <c r="B85" s="131" t="s">
        <v>212</v>
      </c>
      <c r="C85" s="132" t="s">
        <v>202</v>
      </c>
      <c r="D85" s="94">
        <v>6</v>
      </c>
      <c r="E85" s="94">
        <v>6</v>
      </c>
      <c r="F85" s="94"/>
      <c r="G85" s="78"/>
      <c r="H85" s="78"/>
      <c r="I85" s="78"/>
      <c r="J85" s="78"/>
      <c r="K85" s="96"/>
      <c r="L85" s="96"/>
      <c r="M85" s="96"/>
      <c r="N85" s="96"/>
      <c r="O85" s="78"/>
      <c r="P85" s="78"/>
      <c r="Q85" s="78"/>
      <c r="R85" s="78"/>
      <c r="S85" s="91"/>
      <c r="T85" s="91"/>
      <c r="U85" s="91"/>
      <c r="V85" s="91"/>
      <c r="W85" s="78"/>
      <c r="X85" s="78"/>
      <c r="Y85" s="78"/>
      <c r="Z85" s="78"/>
      <c r="AA85" s="42">
        <v>15</v>
      </c>
      <c r="AB85" s="42" t="s">
        <v>171</v>
      </c>
      <c r="AC85" s="91"/>
      <c r="AD85" s="42">
        <v>4</v>
      </c>
      <c r="AE85" s="94"/>
      <c r="AF85" s="94"/>
      <c r="AG85" s="95"/>
      <c r="AH85" s="133"/>
      <c r="AI85" s="160">
        <v>60</v>
      </c>
      <c r="AJ85" s="160">
        <f>AK85*25</f>
        <v>100</v>
      </c>
      <c r="AK85" s="160">
        <f>SUM(AH85,AD85,Z85,V85,R85,N85,J85)</f>
        <v>4</v>
      </c>
      <c r="AL85" s="5"/>
      <c r="AM85" s="5"/>
    </row>
    <row r="86" spans="1:39" s="12" customFormat="1" ht="35.25" customHeight="1" x14ac:dyDescent="0.55000000000000004">
      <c r="A86" s="130">
        <v>69</v>
      </c>
      <c r="B86" s="131" t="s">
        <v>187</v>
      </c>
      <c r="C86" s="132" t="s">
        <v>203</v>
      </c>
      <c r="D86" s="94">
        <v>6</v>
      </c>
      <c r="E86" s="94">
        <v>6</v>
      </c>
      <c r="F86" s="94"/>
      <c r="G86" s="78"/>
      <c r="H86" s="78"/>
      <c r="I86" s="78"/>
      <c r="J86" s="78"/>
      <c r="K86" s="96"/>
      <c r="L86" s="96"/>
      <c r="M86" s="96"/>
      <c r="N86" s="96"/>
      <c r="O86" s="78"/>
      <c r="P86" s="78"/>
      <c r="Q86" s="78"/>
      <c r="R86" s="78"/>
      <c r="S86" s="91"/>
      <c r="T86" s="91"/>
      <c r="U86" s="91"/>
      <c r="V86" s="91"/>
      <c r="W86" s="78"/>
      <c r="X86" s="78"/>
      <c r="Y86" s="78"/>
      <c r="Z86" s="78"/>
      <c r="AA86" s="42">
        <v>15</v>
      </c>
      <c r="AB86" s="42" t="s">
        <v>155</v>
      </c>
      <c r="AC86" s="91"/>
      <c r="AD86" s="42">
        <v>4</v>
      </c>
      <c r="AE86" s="94"/>
      <c r="AF86" s="94"/>
      <c r="AG86" s="95"/>
      <c r="AH86" s="133"/>
      <c r="AI86" s="160">
        <v>60</v>
      </c>
      <c r="AJ86" s="160">
        <f t="shared" ref="AJ86:AJ89" si="16">AK86*25</f>
        <v>100</v>
      </c>
      <c r="AK86" s="160">
        <f t="shared" ref="AK86:AK89" si="17">SUM(AH86,AD86,Z86,V86,R86,N86,J86)</f>
        <v>4</v>
      </c>
      <c r="AL86" s="5"/>
      <c r="AM86" s="5"/>
    </row>
    <row r="87" spans="1:39" s="12" customFormat="1" ht="35.25" customHeight="1" x14ac:dyDescent="0.55000000000000004">
      <c r="A87" s="130">
        <v>70</v>
      </c>
      <c r="B87" s="131" t="s">
        <v>214</v>
      </c>
      <c r="C87" s="132" t="s">
        <v>215</v>
      </c>
      <c r="D87" s="94">
        <v>6</v>
      </c>
      <c r="E87" s="94">
        <v>6</v>
      </c>
      <c r="F87" s="94"/>
      <c r="G87" s="78"/>
      <c r="H87" s="78"/>
      <c r="I87" s="78"/>
      <c r="J87" s="78"/>
      <c r="K87" s="96"/>
      <c r="L87" s="96"/>
      <c r="M87" s="96"/>
      <c r="N87" s="96"/>
      <c r="O87" s="78"/>
      <c r="P87" s="78"/>
      <c r="Q87" s="78"/>
      <c r="R87" s="78"/>
      <c r="S87" s="91"/>
      <c r="T87" s="91"/>
      <c r="U87" s="91"/>
      <c r="V87" s="91"/>
      <c r="W87" s="78"/>
      <c r="X87" s="78"/>
      <c r="Y87" s="78"/>
      <c r="Z87" s="78"/>
      <c r="AA87" s="42">
        <v>15</v>
      </c>
      <c r="AB87" s="42" t="s">
        <v>171</v>
      </c>
      <c r="AC87" s="91"/>
      <c r="AD87" s="42">
        <v>4</v>
      </c>
      <c r="AE87" s="94"/>
      <c r="AF87" s="94"/>
      <c r="AG87" s="95"/>
      <c r="AH87" s="133"/>
      <c r="AI87" s="160">
        <v>60</v>
      </c>
      <c r="AJ87" s="160">
        <f t="shared" si="16"/>
        <v>100</v>
      </c>
      <c r="AK87" s="160">
        <f t="shared" si="17"/>
        <v>4</v>
      </c>
      <c r="AL87" s="5"/>
      <c r="AM87" s="5"/>
    </row>
    <row r="88" spans="1:39" s="12" customFormat="1" ht="35.25" customHeight="1" x14ac:dyDescent="0.55000000000000004">
      <c r="A88" s="130">
        <v>71</v>
      </c>
      <c r="B88" s="135" t="s">
        <v>54</v>
      </c>
      <c r="C88" s="132" t="s">
        <v>204</v>
      </c>
      <c r="D88" s="94">
        <v>7</v>
      </c>
      <c r="E88" s="94">
        <v>7</v>
      </c>
      <c r="F88" s="94"/>
      <c r="G88" s="78"/>
      <c r="H88" s="78"/>
      <c r="I88" s="78"/>
      <c r="J88" s="78"/>
      <c r="K88" s="96"/>
      <c r="L88" s="96"/>
      <c r="M88" s="96"/>
      <c r="N88" s="96"/>
      <c r="O88" s="78"/>
      <c r="P88" s="78"/>
      <c r="Q88" s="78"/>
      <c r="R88" s="78"/>
      <c r="S88" s="91"/>
      <c r="T88" s="91"/>
      <c r="U88" s="91"/>
      <c r="V88" s="91"/>
      <c r="W88" s="78"/>
      <c r="X88" s="78"/>
      <c r="Y88" s="78"/>
      <c r="Z88" s="78"/>
      <c r="AA88" s="91"/>
      <c r="AB88" s="91"/>
      <c r="AC88" s="91"/>
      <c r="AD88" s="91"/>
      <c r="AE88" s="94">
        <v>30</v>
      </c>
      <c r="AF88" s="94" t="s">
        <v>160</v>
      </c>
      <c r="AG88" s="95"/>
      <c r="AH88" s="101">
        <v>6</v>
      </c>
      <c r="AI88" s="160">
        <v>90</v>
      </c>
      <c r="AJ88" s="160">
        <f t="shared" si="16"/>
        <v>150</v>
      </c>
      <c r="AK88" s="160">
        <f t="shared" si="17"/>
        <v>6</v>
      </c>
      <c r="AL88" s="5"/>
      <c r="AM88" s="5"/>
    </row>
    <row r="89" spans="1:39" s="12" customFormat="1" ht="35.25" customHeight="1" x14ac:dyDescent="0.55000000000000004">
      <c r="A89" s="130">
        <v>72</v>
      </c>
      <c r="B89" s="131" t="s">
        <v>188</v>
      </c>
      <c r="C89" s="132" t="s">
        <v>205</v>
      </c>
      <c r="D89" s="94">
        <v>7</v>
      </c>
      <c r="E89" s="94">
        <v>7</v>
      </c>
      <c r="F89" s="94"/>
      <c r="G89" s="78"/>
      <c r="H89" s="78"/>
      <c r="I89" s="78"/>
      <c r="J89" s="78"/>
      <c r="K89" s="96"/>
      <c r="L89" s="96"/>
      <c r="M89" s="96"/>
      <c r="N89" s="96"/>
      <c r="O89" s="78"/>
      <c r="P89" s="78"/>
      <c r="Q89" s="78"/>
      <c r="R89" s="78"/>
      <c r="S89" s="91"/>
      <c r="T89" s="91"/>
      <c r="U89" s="91"/>
      <c r="V89" s="91"/>
      <c r="W89" s="78"/>
      <c r="X89" s="78"/>
      <c r="Y89" s="78"/>
      <c r="Z89" s="78"/>
      <c r="AA89" s="91"/>
      <c r="AB89" s="91"/>
      <c r="AC89" s="91"/>
      <c r="AD89" s="91"/>
      <c r="AE89" s="94">
        <v>30</v>
      </c>
      <c r="AF89" s="94" t="s">
        <v>159</v>
      </c>
      <c r="AG89" s="95"/>
      <c r="AH89" s="101">
        <v>6</v>
      </c>
      <c r="AI89" s="160">
        <v>90</v>
      </c>
      <c r="AJ89" s="160">
        <f t="shared" si="16"/>
        <v>150</v>
      </c>
      <c r="AK89" s="160">
        <f t="shared" si="17"/>
        <v>6</v>
      </c>
      <c r="AL89" s="5"/>
      <c r="AM89" s="5"/>
    </row>
    <row r="90" spans="1:39" s="12" customFormat="1" ht="30.75" customHeight="1" x14ac:dyDescent="0.55000000000000004">
      <c r="A90" s="130">
        <v>73</v>
      </c>
      <c r="B90" s="131" t="s">
        <v>213</v>
      </c>
      <c r="C90" s="132" t="s">
        <v>206</v>
      </c>
      <c r="D90" s="94">
        <v>7</v>
      </c>
      <c r="E90" s="94">
        <v>7</v>
      </c>
      <c r="F90" s="94"/>
      <c r="G90" s="78"/>
      <c r="H90" s="78"/>
      <c r="I90" s="78"/>
      <c r="J90" s="78"/>
      <c r="K90" s="96"/>
      <c r="L90" s="96"/>
      <c r="M90" s="96"/>
      <c r="N90" s="96"/>
      <c r="O90" s="78"/>
      <c r="P90" s="78"/>
      <c r="Q90" s="78"/>
      <c r="R90" s="78"/>
      <c r="S90" s="91"/>
      <c r="T90" s="91"/>
      <c r="U90" s="91"/>
      <c r="V90" s="91"/>
      <c r="W90" s="78"/>
      <c r="X90" s="78"/>
      <c r="Y90" s="78"/>
      <c r="Z90" s="78"/>
      <c r="AA90" s="91"/>
      <c r="AB90" s="91"/>
      <c r="AC90" s="91"/>
      <c r="AD90" s="91"/>
      <c r="AE90" s="94">
        <v>30</v>
      </c>
      <c r="AF90" s="94" t="s">
        <v>159</v>
      </c>
      <c r="AG90" s="95"/>
      <c r="AH90" s="101">
        <v>6</v>
      </c>
      <c r="AI90" s="160">
        <v>90</v>
      </c>
      <c r="AJ90" s="160">
        <f>AK90*25</f>
        <v>150</v>
      </c>
      <c r="AK90" s="160">
        <f>SUM(AH90,AD90,Z90,V90,R90,N90,J90)</f>
        <v>6</v>
      </c>
      <c r="AL90" s="5"/>
      <c r="AM90" s="5"/>
    </row>
    <row r="91" spans="1:39" ht="32.25" customHeight="1" x14ac:dyDescent="0.55000000000000004">
      <c r="A91" s="134"/>
      <c r="B91" s="136" t="s">
        <v>11</v>
      </c>
      <c r="C91" s="137"/>
      <c r="D91" s="93"/>
      <c r="E91" s="93"/>
      <c r="F91" s="94"/>
      <c r="G91" s="91">
        <f>SUM(G89:G89)</f>
        <v>0</v>
      </c>
      <c r="H91" s="91">
        <f t="shared" ref="H91:N91" si="18">SUM(H89:H89)</f>
        <v>0</v>
      </c>
      <c r="I91" s="91">
        <f t="shared" si="18"/>
        <v>0</v>
      </c>
      <c r="J91" s="91">
        <f t="shared" si="18"/>
        <v>0</v>
      </c>
      <c r="K91" s="91">
        <f t="shared" si="18"/>
        <v>0</v>
      </c>
      <c r="L91" s="91">
        <f t="shared" si="18"/>
        <v>0</v>
      </c>
      <c r="M91" s="91">
        <f t="shared" si="18"/>
        <v>0</v>
      </c>
      <c r="N91" s="91">
        <f t="shared" si="18"/>
        <v>0</v>
      </c>
      <c r="O91" s="91">
        <f t="shared" ref="O91:AK91" si="19">SUM(O79:O90)</f>
        <v>30</v>
      </c>
      <c r="P91" s="91">
        <f t="shared" si="19"/>
        <v>0</v>
      </c>
      <c r="Q91" s="91">
        <f t="shared" si="19"/>
        <v>0</v>
      </c>
      <c r="R91" s="91">
        <f t="shared" si="19"/>
        <v>6</v>
      </c>
      <c r="S91" s="91">
        <f t="shared" si="19"/>
        <v>70</v>
      </c>
      <c r="T91" s="91">
        <f t="shared" si="19"/>
        <v>0</v>
      </c>
      <c r="U91" s="91">
        <f t="shared" si="19"/>
        <v>0</v>
      </c>
      <c r="V91" s="91">
        <f t="shared" si="19"/>
        <v>12</v>
      </c>
      <c r="W91" s="91">
        <f t="shared" si="19"/>
        <v>50</v>
      </c>
      <c r="X91" s="91">
        <f t="shared" si="19"/>
        <v>0</v>
      </c>
      <c r="Y91" s="91">
        <f t="shared" si="19"/>
        <v>10</v>
      </c>
      <c r="Z91" s="91">
        <f t="shared" si="19"/>
        <v>12</v>
      </c>
      <c r="AA91" s="91">
        <f t="shared" si="19"/>
        <v>45</v>
      </c>
      <c r="AB91" s="91">
        <f t="shared" si="19"/>
        <v>0</v>
      </c>
      <c r="AC91" s="91">
        <f t="shared" si="19"/>
        <v>0</v>
      </c>
      <c r="AD91" s="91">
        <f t="shared" si="19"/>
        <v>12</v>
      </c>
      <c r="AE91" s="91">
        <f t="shared" si="19"/>
        <v>90</v>
      </c>
      <c r="AF91" s="91">
        <f t="shared" si="19"/>
        <v>0</v>
      </c>
      <c r="AG91" s="91">
        <f t="shared" si="19"/>
        <v>0</v>
      </c>
      <c r="AH91" s="91">
        <f t="shared" si="19"/>
        <v>18</v>
      </c>
      <c r="AI91" s="159">
        <f>SUM(AI79:AI90)</f>
        <v>910</v>
      </c>
      <c r="AJ91" s="160">
        <f t="shared" si="19"/>
        <v>1500</v>
      </c>
      <c r="AK91" s="160">
        <f t="shared" si="19"/>
        <v>60</v>
      </c>
    </row>
    <row r="92" spans="1:39" ht="32.25" customHeight="1" x14ac:dyDescent="0.55000000000000004">
      <c r="A92" s="213" t="s">
        <v>31</v>
      </c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</row>
    <row r="93" spans="1:39" ht="32.25" customHeight="1" x14ac:dyDescent="0.55000000000000004">
      <c r="A93" s="133">
        <v>74</v>
      </c>
      <c r="B93" s="143" t="s">
        <v>67</v>
      </c>
      <c r="C93" s="144" t="s">
        <v>207</v>
      </c>
      <c r="D93" s="78"/>
      <c r="E93" s="78">
        <v>6</v>
      </c>
      <c r="F93" s="78" t="s">
        <v>208</v>
      </c>
      <c r="G93" s="102"/>
      <c r="H93" s="102"/>
      <c r="I93" s="102"/>
      <c r="J93" s="102"/>
      <c r="K93" s="102"/>
      <c r="L93" s="78"/>
      <c r="M93" s="78"/>
      <c r="N93" s="78"/>
      <c r="O93" s="102"/>
      <c r="P93" s="169">
        <v>240</v>
      </c>
      <c r="Q93" s="102"/>
      <c r="R93" s="102">
        <v>8</v>
      </c>
      <c r="S93" s="102"/>
      <c r="T93" s="78">
        <v>150</v>
      </c>
      <c r="U93" s="102"/>
      <c r="V93" s="78">
        <v>5</v>
      </c>
      <c r="W93" s="78"/>
      <c r="X93" s="169">
        <v>300</v>
      </c>
      <c r="Y93" s="78"/>
      <c r="Z93" s="78">
        <v>10</v>
      </c>
      <c r="AA93" s="102"/>
      <c r="AB93" s="78">
        <v>270</v>
      </c>
      <c r="AC93" s="102"/>
      <c r="AD93" s="78">
        <v>9</v>
      </c>
      <c r="AE93" s="78"/>
      <c r="AF93" s="78"/>
      <c r="AG93" s="145"/>
      <c r="AH93" s="145"/>
      <c r="AI93" s="170">
        <f>SUM(AE93:AG93,AA93:AC93,W93:Y93,S93:U93,O93:Q93,K93:M93,G93:I93)</f>
        <v>960</v>
      </c>
      <c r="AJ93" s="145">
        <v>960</v>
      </c>
      <c r="AK93" s="145">
        <f>SUM(AH93,AD93,Z93,V93,R93,N93,J93)</f>
        <v>32</v>
      </c>
    </row>
    <row r="94" spans="1:39" ht="32.25" customHeight="1" x14ac:dyDescent="0.55000000000000004">
      <c r="A94" s="216" t="s">
        <v>11</v>
      </c>
      <c r="B94" s="217"/>
      <c r="C94" s="94"/>
      <c r="D94" s="94"/>
      <c r="E94" s="94"/>
      <c r="F94" s="94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142"/>
      <c r="AH94" s="142"/>
      <c r="AI94" s="145"/>
      <c r="AJ94" s="142"/>
      <c r="AK94" s="142"/>
    </row>
    <row r="95" spans="1:39" ht="32.25" customHeight="1" x14ac:dyDescent="0.55000000000000004">
      <c r="A95" s="146"/>
      <c r="B95" s="147" t="s">
        <v>224</v>
      </c>
      <c r="C95" s="94"/>
      <c r="D95" s="94"/>
      <c r="E95" s="94"/>
      <c r="F95" s="94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9"/>
      <c r="AH95" s="149"/>
      <c r="AI95" s="149"/>
      <c r="AJ95" s="149"/>
      <c r="AK95" s="149"/>
    </row>
    <row r="96" spans="1:39" ht="32.25" customHeight="1" x14ac:dyDescent="0.55000000000000004">
      <c r="A96" s="203" t="s">
        <v>32</v>
      </c>
      <c r="B96" s="204"/>
      <c r="C96" s="94"/>
      <c r="D96" s="94"/>
      <c r="E96" s="94"/>
      <c r="F96" s="94"/>
      <c r="G96" s="150"/>
      <c r="H96" s="150"/>
      <c r="I96" s="150"/>
      <c r="J96" s="150">
        <f>SUM(J49,J18,J93)</f>
        <v>30</v>
      </c>
      <c r="K96" s="150"/>
      <c r="L96" s="150"/>
      <c r="M96" s="150"/>
      <c r="N96" s="150">
        <f>SUM(N49,N18,N93)</f>
        <v>30</v>
      </c>
      <c r="O96" s="150"/>
      <c r="P96" s="150"/>
      <c r="Q96" s="150"/>
      <c r="R96" s="150">
        <v>30</v>
      </c>
      <c r="S96" s="150"/>
      <c r="T96" s="150"/>
      <c r="U96" s="150"/>
      <c r="V96" s="150">
        <v>30</v>
      </c>
      <c r="W96" s="150"/>
      <c r="X96" s="150"/>
      <c r="Y96" s="150"/>
      <c r="Z96" s="150">
        <v>30</v>
      </c>
      <c r="AA96" s="150"/>
      <c r="AB96" s="150"/>
      <c r="AC96" s="150"/>
      <c r="AD96" s="150">
        <v>30</v>
      </c>
      <c r="AE96" s="150"/>
      <c r="AF96" s="150"/>
      <c r="AG96" s="150"/>
      <c r="AH96" s="150">
        <v>30</v>
      </c>
      <c r="AI96" s="169">
        <f>SUM(AI93+AI91+AI49+AI18)</f>
        <v>3635</v>
      </c>
      <c r="AJ96" s="151">
        <v>5415</v>
      </c>
      <c r="AK96" s="151">
        <f>SUM(J96,N96,R96,V96,Z96,AD96,AH96)</f>
        <v>210</v>
      </c>
    </row>
    <row r="97" spans="1:40" ht="32.25" customHeight="1" x14ac:dyDescent="0.55000000000000004">
      <c r="A97" s="205" t="s">
        <v>33</v>
      </c>
      <c r="B97" s="205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205"/>
      <c r="AH97" s="205"/>
      <c r="AI97" s="205"/>
      <c r="AJ97" s="205"/>
      <c r="AK97" s="205"/>
      <c r="AN97" s="5" t="s">
        <v>209</v>
      </c>
    </row>
    <row r="98" spans="1:40" ht="32.25" customHeight="1" x14ac:dyDescent="0.55000000000000004">
      <c r="A98" s="27">
        <v>75</v>
      </c>
      <c r="B98" s="9" t="s">
        <v>34</v>
      </c>
      <c r="C98" s="71" t="s">
        <v>94</v>
      </c>
      <c r="D98" s="123"/>
      <c r="E98" s="123">
        <v>1.2</v>
      </c>
      <c r="F98" s="123"/>
      <c r="G98" s="33"/>
      <c r="H98" s="33">
        <v>30</v>
      </c>
      <c r="I98" s="33"/>
      <c r="J98" s="33"/>
      <c r="K98" s="121"/>
      <c r="L98" s="121">
        <v>30</v>
      </c>
      <c r="M98" s="121"/>
      <c r="N98" s="122"/>
      <c r="O98" s="33"/>
      <c r="P98" s="33"/>
      <c r="Q98" s="33"/>
      <c r="R98" s="33"/>
      <c r="S98" s="121"/>
      <c r="T98" s="121"/>
      <c r="U98" s="121"/>
      <c r="V98" s="121"/>
      <c r="W98" s="33"/>
      <c r="X98" s="33"/>
      <c r="Y98" s="33"/>
      <c r="Z98" s="33"/>
      <c r="AA98" s="121"/>
      <c r="AB98" s="121"/>
      <c r="AC98" s="121"/>
      <c r="AD98" s="121"/>
      <c r="AE98" s="39"/>
      <c r="AF98" s="39"/>
      <c r="AG98" s="39"/>
      <c r="AH98" s="39"/>
      <c r="AI98" s="121">
        <v>60</v>
      </c>
      <c r="AJ98" s="121">
        <v>0</v>
      </c>
      <c r="AK98" s="121">
        <f>SUM(J98,N98,R98,V98,Z98,AD98,AH98)</f>
        <v>0</v>
      </c>
    </row>
    <row r="99" spans="1:40" ht="32.25" customHeight="1" x14ac:dyDescent="0.55000000000000004">
      <c r="A99" s="27">
        <v>76</v>
      </c>
      <c r="B99" s="9" t="s">
        <v>66</v>
      </c>
      <c r="C99" s="71" t="s">
        <v>95</v>
      </c>
      <c r="D99" s="123"/>
      <c r="E99" s="123"/>
      <c r="F99" s="123">
        <v>1</v>
      </c>
      <c r="G99" s="33"/>
      <c r="H99" s="33">
        <v>4</v>
      </c>
      <c r="I99" s="33"/>
      <c r="J99" s="33"/>
      <c r="K99" s="121"/>
      <c r="L99" s="121"/>
      <c r="M99" s="121"/>
      <c r="N99" s="122"/>
      <c r="O99" s="33"/>
      <c r="P99" s="33"/>
      <c r="Q99" s="33"/>
      <c r="R99" s="33"/>
      <c r="S99" s="121"/>
      <c r="T99" s="121"/>
      <c r="U99" s="121"/>
      <c r="V99" s="121"/>
      <c r="W99" s="33"/>
      <c r="X99" s="33"/>
      <c r="Y99" s="33"/>
      <c r="Z99" s="33"/>
      <c r="AA99" s="121"/>
      <c r="AB99" s="121"/>
      <c r="AC99" s="121"/>
      <c r="AD99" s="121"/>
      <c r="AE99" s="39"/>
      <c r="AF99" s="39"/>
      <c r="AG99" s="39"/>
      <c r="AH99" s="39"/>
      <c r="AI99" s="121">
        <f>SUM(G99:I99,K99:M99,O99:Q99,S99:U99,W99:Y99,AA99:AC99,AE99:AG99)</f>
        <v>4</v>
      </c>
      <c r="AJ99" s="121">
        <v>0</v>
      </c>
      <c r="AK99" s="121">
        <f>SUM(J99,N99,R99,V99,Z99,AD99,AH99)</f>
        <v>0</v>
      </c>
    </row>
    <row r="100" spans="1:40" ht="32.25" customHeight="1" x14ac:dyDescent="0.55000000000000004">
      <c r="A100" s="27">
        <v>77</v>
      </c>
      <c r="B100" s="9" t="s">
        <v>104</v>
      </c>
      <c r="C100" s="71" t="s">
        <v>96</v>
      </c>
      <c r="D100" s="123"/>
      <c r="E100" s="123"/>
      <c r="F100" s="123">
        <v>1</v>
      </c>
      <c r="G100" s="33"/>
      <c r="H100" s="33">
        <v>2</v>
      </c>
      <c r="I100" s="33"/>
      <c r="J100" s="33"/>
      <c r="K100" s="121"/>
      <c r="L100" s="121"/>
      <c r="M100" s="121"/>
      <c r="N100" s="122"/>
      <c r="O100" s="33"/>
      <c r="P100" s="33"/>
      <c r="Q100" s="33"/>
      <c r="R100" s="33"/>
      <c r="S100" s="121"/>
      <c r="T100" s="121"/>
      <c r="U100" s="121"/>
      <c r="V100" s="121"/>
      <c r="W100" s="33"/>
      <c r="X100" s="33"/>
      <c r="Y100" s="33"/>
      <c r="Z100" s="33"/>
      <c r="AA100" s="121"/>
      <c r="AB100" s="121"/>
      <c r="AC100" s="121"/>
      <c r="AD100" s="121"/>
      <c r="AE100" s="39"/>
      <c r="AF100" s="39"/>
      <c r="AG100" s="39"/>
      <c r="AH100" s="39"/>
      <c r="AI100" s="121">
        <v>2</v>
      </c>
      <c r="AJ100" s="121">
        <v>0</v>
      </c>
      <c r="AK100" s="121">
        <v>0</v>
      </c>
    </row>
    <row r="101" spans="1:40" ht="32.25" customHeight="1" x14ac:dyDescent="0.55000000000000004">
      <c r="A101" s="27">
        <v>78</v>
      </c>
      <c r="B101" s="141" t="s">
        <v>194</v>
      </c>
      <c r="C101" s="71" t="s">
        <v>193</v>
      </c>
      <c r="D101" s="123"/>
      <c r="E101" s="123"/>
      <c r="F101" s="123">
        <v>1</v>
      </c>
      <c r="G101" s="33"/>
      <c r="H101" s="33">
        <v>4</v>
      </c>
      <c r="I101" s="33"/>
      <c r="J101" s="33"/>
      <c r="K101" s="121"/>
      <c r="L101" s="121"/>
      <c r="M101" s="121"/>
      <c r="N101" s="122"/>
      <c r="O101" s="33"/>
      <c r="P101" s="33"/>
      <c r="Q101" s="33"/>
      <c r="R101" s="33"/>
      <c r="S101" s="121"/>
      <c r="T101" s="121"/>
      <c r="U101" s="121"/>
      <c r="V101" s="121"/>
      <c r="W101" s="33"/>
      <c r="X101" s="33"/>
      <c r="Y101" s="33"/>
      <c r="Z101" s="33"/>
      <c r="AA101" s="121"/>
      <c r="AB101" s="121"/>
      <c r="AC101" s="121"/>
      <c r="AD101" s="121"/>
      <c r="AE101" s="39"/>
      <c r="AF101" s="39"/>
      <c r="AG101" s="39"/>
      <c r="AH101" s="39"/>
      <c r="AI101" s="121">
        <v>4</v>
      </c>
      <c r="AJ101" s="121">
        <v>0</v>
      </c>
      <c r="AK101" s="121">
        <v>0</v>
      </c>
    </row>
    <row r="102" spans="1:40" s="12" customFormat="1" ht="35.25" customHeight="1" x14ac:dyDescent="0.55000000000000004">
      <c r="A102" s="43"/>
      <c r="B102" s="47" t="s">
        <v>11</v>
      </c>
      <c r="C102" s="53"/>
      <c r="D102" s="46"/>
      <c r="E102" s="46"/>
      <c r="F102" s="39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60">
        <f>SUM(AI98:AI101)</f>
        <v>70</v>
      </c>
      <c r="AJ102" s="43">
        <f>SUM(AJ98:AJ101)</f>
        <v>0</v>
      </c>
      <c r="AK102" s="43">
        <f>SUM(AK98:AK100)</f>
        <v>0</v>
      </c>
      <c r="AL102" s="5"/>
      <c r="AM102" s="5"/>
    </row>
    <row r="103" spans="1:40" s="22" customFormat="1" ht="32.25" customHeight="1" x14ac:dyDescent="0.55000000000000004">
      <c r="A103" s="212"/>
      <c r="B103" s="212"/>
      <c r="C103" s="124"/>
      <c r="D103" s="124"/>
      <c r="E103" s="124"/>
      <c r="F103" s="124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4"/>
      <c r="AF103" s="206" t="s">
        <v>169</v>
      </c>
      <c r="AG103" s="207"/>
      <c r="AH103" s="208"/>
      <c r="AI103" s="168">
        <f>AI96+AI102</f>
        <v>3705</v>
      </c>
    </row>
    <row r="104" spans="1:40" ht="32.25" customHeight="1" x14ac:dyDescent="0.55000000000000004">
      <c r="A104" s="66"/>
      <c r="B104" s="67"/>
      <c r="C104" s="218" t="s">
        <v>223</v>
      </c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8"/>
      <c r="AD104" s="218"/>
      <c r="AE104" s="67"/>
      <c r="AF104" s="67"/>
      <c r="AG104" s="67"/>
      <c r="AH104" s="67"/>
      <c r="AI104" s="67"/>
      <c r="AJ104" s="67"/>
      <c r="AK104" s="67"/>
    </row>
    <row r="105" spans="1:40" ht="200.25" customHeight="1" x14ac:dyDescent="0.55000000000000004">
      <c r="A105" s="209" t="s">
        <v>218</v>
      </c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  <c r="Z105" s="210"/>
      <c r="AA105" s="210"/>
      <c r="AB105" s="210"/>
      <c r="AC105" s="210"/>
      <c r="AD105" s="210"/>
      <c r="AE105" s="210"/>
      <c r="AF105" s="210"/>
      <c r="AG105" s="210"/>
      <c r="AH105" s="210"/>
      <c r="AI105" s="210"/>
      <c r="AJ105" s="210"/>
      <c r="AK105" s="211"/>
    </row>
    <row r="106" spans="1:40" ht="32.25" customHeight="1" x14ac:dyDescent="0.55000000000000004">
      <c r="A106" s="12"/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</row>
    <row r="107" spans="1:40" ht="32.25" customHeight="1" x14ac:dyDescent="0.55000000000000004">
      <c r="A107" s="12"/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</row>
    <row r="108" spans="1:40" ht="32.25" customHeight="1" x14ac:dyDescent="0.55000000000000004">
      <c r="A108" s="12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40" ht="32.25" customHeight="1" x14ac:dyDescent="0.55000000000000004">
      <c r="A109" s="12"/>
      <c r="B109" s="197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</row>
    <row r="110" spans="1:40" ht="54.75" customHeight="1" x14ac:dyDescent="0.55000000000000004">
      <c r="A110" s="15"/>
      <c r="B110" s="16"/>
      <c r="C110" s="17"/>
      <c r="D110" s="18"/>
      <c r="E110" s="19"/>
      <c r="F110" s="18"/>
      <c r="G110" s="18"/>
      <c r="H110" s="18"/>
      <c r="I110" s="18"/>
      <c r="J110" s="18"/>
      <c r="K110" s="18"/>
      <c r="L110" s="18"/>
      <c r="M110" s="20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21"/>
      <c r="AG110" s="18"/>
      <c r="AH110" s="22"/>
      <c r="AI110" s="22"/>
      <c r="AJ110" s="22"/>
      <c r="AK110" s="22"/>
    </row>
    <row r="111" spans="1:40" ht="32.25" customHeight="1" x14ac:dyDescent="0.55000000000000004"/>
    <row r="112" spans="1:40" ht="32.25" customHeight="1" x14ac:dyDescent="0.55000000000000004"/>
    <row r="113" ht="32.25" customHeight="1" x14ac:dyDescent="0.55000000000000004"/>
    <row r="114" ht="32.25" customHeight="1" x14ac:dyDescent="0.55000000000000004"/>
    <row r="115" ht="32.25" customHeight="1" x14ac:dyDescent="0.55000000000000004"/>
    <row r="116" ht="32.25" customHeight="1" x14ac:dyDescent="0.55000000000000004"/>
    <row r="117" ht="32.25" customHeight="1" x14ac:dyDescent="0.55000000000000004"/>
    <row r="118" ht="32.25" customHeight="1" x14ac:dyDescent="0.55000000000000004"/>
    <row r="119" ht="32.25" customHeight="1" x14ac:dyDescent="0.55000000000000004"/>
    <row r="120" ht="32.25" customHeight="1" x14ac:dyDescent="0.55000000000000004"/>
    <row r="121" ht="32.25" customHeight="1" x14ac:dyDescent="0.55000000000000004"/>
    <row r="122" ht="32.25" customHeight="1" x14ac:dyDescent="0.55000000000000004"/>
    <row r="123" ht="32.25" customHeight="1" x14ac:dyDescent="0.55000000000000004"/>
    <row r="124" ht="32.25" customHeight="1" x14ac:dyDescent="0.55000000000000004"/>
    <row r="125" ht="32.25" customHeight="1" x14ac:dyDescent="0.55000000000000004"/>
    <row r="126" ht="32.25" customHeight="1" x14ac:dyDescent="0.55000000000000004"/>
    <row r="127" ht="32.25" customHeight="1" x14ac:dyDescent="0.55000000000000004"/>
    <row r="128" ht="32.25" customHeight="1" x14ac:dyDescent="0.55000000000000004"/>
    <row r="129" ht="32.25" customHeight="1" x14ac:dyDescent="0.55000000000000004"/>
    <row r="130" ht="32.25" customHeight="1" x14ac:dyDescent="0.55000000000000004"/>
    <row r="131" ht="32.25" customHeight="1" x14ac:dyDescent="0.55000000000000004"/>
    <row r="132" ht="32.25" customHeight="1" x14ac:dyDescent="0.55000000000000004"/>
    <row r="133" ht="32.25" customHeight="1" x14ac:dyDescent="0.55000000000000004"/>
    <row r="134" ht="32.25" customHeight="1" x14ac:dyDescent="0.55000000000000004"/>
    <row r="135" ht="32.25" customHeight="1" x14ac:dyDescent="0.55000000000000004"/>
    <row r="136" ht="32.25" customHeight="1" x14ac:dyDescent="0.55000000000000004"/>
    <row r="137" ht="32.25" customHeight="1" x14ac:dyDescent="0.55000000000000004"/>
    <row r="138" ht="32.25" customHeight="1" x14ac:dyDescent="0.55000000000000004"/>
    <row r="139" ht="32.25" customHeight="1" x14ac:dyDescent="0.55000000000000004"/>
    <row r="140" ht="32.25" customHeight="1" x14ac:dyDescent="0.55000000000000004"/>
    <row r="141" ht="32.25" customHeight="1" x14ac:dyDescent="0.55000000000000004"/>
    <row r="142" ht="32.25" customHeight="1" x14ac:dyDescent="0.55000000000000004"/>
    <row r="143" ht="32.25" customHeight="1" x14ac:dyDescent="0.55000000000000004"/>
    <row r="144" ht="32.25" customHeight="1" x14ac:dyDescent="0.55000000000000004"/>
  </sheetData>
  <mergeCells count="45">
    <mergeCell ref="N12:N13"/>
    <mergeCell ref="A19:AK19"/>
    <mergeCell ref="A18:B18"/>
    <mergeCell ref="D6:F7"/>
    <mergeCell ref="W6:AD6"/>
    <mergeCell ref="G7:J7"/>
    <mergeCell ref="K7:N7"/>
    <mergeCell ref="A9:AK9"/>
    <mergeCell ref="B109:AG109"/>
    <mergeCell ref="A49:B49"/>
    <mergeCell ref="A50:AK50"/>
    <mergeCell ref="A63:B63"/>
    <mergeCell ref="A96:B96"/>
    <mergeCell ref="A97:AK97"/>
    <mergeCell ref="AF103:AH103"/>
    <mergeCell ref="A105:AK105"/>
    <mergeCell ref="A103:B103"/>
    <mergeCell ref="B107:AG107"/>
    <mergeCell ref="A78:AK78"/>
    <mergeCell ref="A92:AK92"/>
    <mergeCell ref="A64:AK64"/>
    <mergeCell ref="A94:B94"/>
    <mergeCell ref="C104:AD104"/>
    <mergeCell ref="B106:AG106"/>
    <mergeCell ref="A1:AG1"/>
    <mergeCell ref="G2:T2"/>
    <mergeCell ref="B3:U3"/>
    <mergeCell ref="W3:AG3"/>
    <mergeCell ref="B4:AD4"/>
    <mergeCell ref="G5:AK5"/>
    <mergeCell ref="A6:A8"/>
    <mergeCell ref="AA7:AD7"/>
    <mergeCell ref="AI6:AI8"/>
    <mergeCell ref="AE7:AH7"/>
    <mergeCell ref="W7:Z7"/>
    <mergeCell ref="O7:R7"/>
    <mergeCell ref="A5:F5"/>
    <mergeCell ref="O6:V6"/>
    <mergeCell ref="S7:V7"/>
    <mergeCell ref="AK6:AK8"/>
    <mergeCell ref="AE6:AH6"/>
    <mergeCell ref="AJ6:AJ8"/>
    <mergeCell ref="G6:N6"/>
    <mergeCell ref="B6:B8"/>
    <mergeCell ref="C6:C8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3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64"/>
  <sheetViews>
    <sheetView showGridLines="0" topLeftCell="M87" zoomScale="60" zoomScaleNormal="60" zoomScaleSheetLayoutView="40" workbookViewId="0">
      <selection activeCell="AI102" sqref="AI102"/>
    </sheetView>
  </sheetViews>
  <sheetFormatPr defaultColWidth="9.08984375" defaultRowHeight="23.5" x14ac:dyDescent="0.55000000000000004"/>
  <cols>
    <col min="1" max="1" width="7.36328125" style="5" customWidth="1"/>
    <col min="2" max="2" width="68.36328125" style="6" customWidth="1"/>
    <col min="3" max="3" width="44.08984375" style="3" bestFit="1" customWidth="1"/>
    <col min="4" max="4" width="7.54296875" style="13" customWidth="1"/>
    <col min="5" max="5" width="8.6328125" style="3" customWidth="1"/>
    <col min="6" max="6" width="11" style="3" bestFit="1" customWidth="1"/>
    <col min="7" max="7" width="7.54296875" style="3" customWidth="1"/>
    <col min="8" max="8" width="12" style="3" bestFit="1" customWidth="1"/>
    <col min="9" max="9" width="7.54296875" style="3" customWidth="1"/>
    <col min="10" max="10" width="9.54296875" style="3" customWidth="1"/>
    <col min="11" max="11" width="7.54296875" style="3" customWidth="1"/>
    <col min="12" max="12" width="12" style="3" bestFit="1" customWidth="1"/>
    <col min="13" max="13" width="7.36328125" style="3" customWidth="1"/>
    <col min="14" max="14" width="9.90625" style="3" customWidth="1"/>
    <col min="15" max="15" width="7.54296875" style="3" customWidth="1"/>
    <col min="16" max="16" width="10.90625" style="3" bestFit="1" customWidth="1"/>
    <col min="17" max="17" width="7.54296875" style="3" customWidth="1"/>
    <col min="18" max="18" width="9" style="3" customWidth="1"/>
    <col min="19" max="19" width="7.54296875" style="3" customWidth="1"/>
    <col min="20" max="20" width="10.90625" style="3" bestFit="1" customWidth="1"/>
    <col min="21" max="21" width="7.453125" style="3" customWidth="1"/>
    <col min="22" max="22" width="9.54296875" style="3" customWidth="1"/>
    <col min="23" max="23" width="7.6328125" style="3" customWidth="1"/>
    <col min="24" max="24" width="10.90625" style="3" bestFit="1" customWidth="1"/>
    <col min="25" max="25" width="8.08984375" style="3" customWidth="1"/>
    <col min="26" max="26" width="9.08984375" style="3"/>
    <col min="27" max="27" width="8.08984375" style="3" customWidth="1"/>
    <col min="28" max="28" width="10.90625" style="3" bestFit="1" customWidth="1"/>
    <col min="29" max="29" width="7.54296875" style="3" customWidth="1"/>
    <col min="30" max="30" width="10" style="3" customWidth="1"/>
    <col min="31" max="31" width="11.90625" style="3" customWidth="1"/>
    <col min="32" max="32" width="12" style="3" customWidth="1"/>
    <col min="33" max="33" width="12.08984375" style="3" customWidth="1"/>
    <col min="34" max="34" width="14.90625" style="5" customWidth="1"/>
    <col min="35" max="35" width="15" style="5" customWidth="1"/>
    <col min="36" max="36" width="16.90625" style="5" customWidth="1"/>
    <col min="37" max="37" width="19.6328125" style="5" customWidth="1"/>
    <col min="38" max="16384" width="9.08984375" style="5"/>
  </cols>
  <sheetData>
    <row r="1" spans="1:37" ht="39.75" customHeight="1" x14ac:dyDescent="0.7">
      <c r="A1" s="191" t="s">
        <v>178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</row>
    <row r="2" spans="1:37" ht="30.75" customHeight="1" x14ac:dyDescent="0.7">
      <c r="A2" s="24"/>
      <c r="B2" s="31" t="s">
        <v>114</v>
      </c>
      <c r="C2" s="28"/>
      <c r="D2" s="28"/>
      <c r="E2" s="28"/>
      <c r="F2" s="28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7" ht="42.75" customHeight="1" x14ac:dyDescent="0.7">
      <c r="A3" s="24"/>
      <c r="B3" s="194" t="s">
        <v>222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2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</row>
    <row r="4" spans="1:37" ht="24.75" customHeight="1" x14ac:dyDescent="0.55000000000000004">
      <c r="B4" s="196" t="s">
        <v>70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</row>
    <row r="5" spans="1:37" ht="32.25" customHeight="1" x14ac:dyDescent="0.55000000000000004">
      <c r="A5" s="185"/>
      <c r="B5" s="186"/>
      <c r="C5" s="186"/>
      <c r="D5" s="186"/>
      <c r="E5" s="186"/>
      <c r="F5" s="187"/>
      <c r="G5" s="171" t="s">
        <v>3</v>
      </c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3"/>
    </row>
    <row r="6" spans="1:37" ht="32.25" customHeight="1" x14ac:dyDescent="0.55000000000000004">
      <c r="A6" s="174" t="s">
        <v>0</v>
      </c>
      <c r="B6" s="189" t="s">
        <v>4</v>
      </c>
      <c r="C6" s="179" t="s">
        <v>1</v>
      </c>
      <c r="D6" s="223" t="s">
        <v>28</v>
      </c>
      <c r="E6" s="223"/>
      <c r="F6" s="223"/>
      <c r="G6" s="188" t="s">
        <v>5</v>
      </c>
      <c r="H6" s="188"/>
      <c r="I6" s="188"/>
      <c r="J6" s="188"/>
      <c r="K6" s="188"/>
      <c r="L6" s="188"/>
      <c r="M6" s="188"/>
      <c r="N6" s="188"/>
      <c r="O6" s="188" t="s">
        <v>6</v>
      </c>
      <c r="P6" s="188"/>
      <c r="Q6" s="188"/>
      <c r="R6" s="188"/>
      <c r="S6" s="188"/>
      <c r="T6" s="188"/>
      <c r="U6" s="188"/>
      <c r="V6" s="188"/>
      <c r="W6" s="188" t="s">
        <v>7</v>
      </c>
      <c r="X6" s="188"/>
      <c r="Y6" s="188"/>
      <c r="Z6" s="188"/>
      <c r="AA6" s="188"/>
      <c r="AB6" s="188"/>
      <c r="AC6" s="188"/>
      <c r="AD6" s="188"/>
      <c r="AE6" s="176" t="s">
        <v>26</v>
      </c>
      <c r="AF6" s="177"/>
      <c r="AG6" s="177"/>
      <c r="AH6" s="178"/>
      <c r="AI6" s="179" t="s">
        <v>8</v>
      </c>
      <c r="AJ6" s="179" t="s">
        <v>23</v>
      </c>
      <c r="AK6" s="179" t="s">
        <v>9</v>
      </c>
    </row>
    <row r="7" spans="1:37" s="7" customFormat="1" ht="32.25" customHeight="1" x14ac:dyDescent="0.35">
      <c r="A7" s="174"/>
      <c r="B7" s="189"/>
      <c r="C7" s="180"/>
      <c r="D7" s="223"/>
      <c r="E7" s="223"/>
      <c r="F7" s="223"/>
      <c r="G7" s="182" t="s">
        <v>12</v>
      </c>
      <c r="H7" s="183"/>
      <c r="I7" s="183"/>
      <c r="J7" s="184"/>
      <c r="K7" s="176" t="s">
        <v>13</v>
      </c>
      <c r="L7" s="177"/>
      <c r="M7" s="177"/>
      <c r="N7" s="178"/>
      <c r="O7" s="182" t="s">
        <v>14</v>
      </c>
      <c r="P7" s="183"/>
      <c r="Q7" s="183"/>
      <c r="R7" s="184"/>
      <c r="S7" s="176" t="s">
        <v>15</v>
      </c>
      <c r="T7" s="177"/>
      <c r="U7" s="177"/>
      <c r="V7" s="178"/>
      <c r="W7" s="182" t="s">
        <v>16</v>
      </c>
      <c r="X7" s="183"/>
      <c r="Y7" s="183"/>
      <c r="Z7" s="184"/>
      <c r="AA7" s="176" t="s">
        <v>17</v>
      </c>
      <c r="AB7" s="177"/>
      <c r="AC7" s="177"/>
      <c r="AD7" s="178"/>
      <c r="AE7" s="176" t="s">
        <v>64</v>
      </c>
      <c r="AF7" s="177"/>
      <c r="AG7" s="177"/>
      <c r="AH7" s="178"/>
      <c r="AI7" s="180"/>
      <c r="AJ7" s="180"/>
      <c r="AK7" s="180"/>
    </row>
    <row r="8" spans="1:37" s="7" customFormat="1" ht="32.25" customHeight="1" thickBot="1" x14ac:dyDescent="0.4">
      <c r="A8" s="175"/>
      <c r="B8" s="190"/>
      <c r="C8" s="181"/>
      <c r="D8" s="8" t="s">
        <v>2</v>
      </c>
      <c r="E8" s="8" t="s">
        <v>19</v>
      </c>
      <c r="F8" s="8" t="s">
        <v>18</v>
      </c>
      <c r="G8" s="32" t="s">
        <v>20</v>
      </c>
      <c r="H8" s="32" t="s">
        <v>21</v>
      </c>
      <c r="I8" s="32" t="s">
        <v>22</v>
      </c>
      <c r="J8" s="32" t="s">
        <v>10</v>
      </c>
      <c r="K8" s="37" t="s">
        <v>20</v>
      </c>
      <c r="L8" s="37" t="s">
        <v>21</v>
      </c>
      <c r="M8" s="37" t="s">
        <v>22</v>
      </c>
      <c r="N8" s="37" t="s">
        <v>10</v>
      </c>
      <c r="O8" s="32" t="s">
        <v>20</v>
      </c>
      <c r="P8" s="32" t="s">
        <v>21</v>
      </c>
      <c r="Q8" s="32" t="s">
        <v>22</v>
      </c>
      <c r="R8" s="32" t="s">
        <v>10</v>
      </c>
      <c r="S8" s="37" t="s">
        <v>20</v>
      </c>
      <c r="T8" s="37" t="s">
        <v>21</v>
      </c>
      <c r="U8" s="37" t="s">
        <v>22</v>
      </c>
      <c r="V8" s="37" t="s">
        <v>10</v>
      </c>
      <c r="W8" s="32" t="s">
        <v>20</v>
      </c>
      <c r="X8" s="32" t="s">
        <v>21</v>
      </c>
      <c r="Y8" s="32" t="s">
        <v>22</v>
      </c>
      <c r="Z8" s="32" t="s">
        <v>10</v>
      </c>
      <c r="AA8" s="37" t="s">
        <v>20</v>
      </c>
      <c r="AB8" s="37" t="s">
        <v>21</v>
      </c>
      <c r="AC8" s="37" t="s">
        <v>22</v>
      </c>
      <c r="AD8" s="37" t="s">
        <v>10</v>
      </c>
      <c r="AE8" s="37" t="s">
        <v>20</v>
      </c>
      <c r="AF8" s="37" t="s">
        <v>21</v>
      </c>
      <c r="AG8" s="37" t="s">
        <v>22</v>
      </c>
      <c r="AH8" s="37" t="s">
        <v>10</v>
      </c>
      <c r="AI8" s="181"/>
      <c r="AJ8" s="181"/>
      <c r="AK8" s="181"/>
    </row>
    <row r="9" spans="1:37" ht="32.25" customHeight="1" x14ac:dyDescent="0.55000000000000004">
      <c r="A9" s="224" t="s">
        <v>29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</row>
    <row r="10" spans="1:37" ht="32.25" customHeight="1" x14ac:dyDescent="0.55000000000000004">
      <c r="A10" s="27">
        <v>1</v>
      </c>
      <c r="B10" s="75" t="s">
        <v>24</v>
      </c>
      <c r="C10" s="72" t="s">
        <v>75</v>
      </c>
      <c r="D10" s="1">
        <v>4</v>
      </c>
      <c r="E10" s="54" t="s">
        <v>65</v>
      </c>
      <c r="F10" s="1"/>
      <c r="G10" s="33"/>
      <c r="H10" s="33">
        <v>20</v>
      </c>
      <c r="I10" s="33"/>
      <c r="J10" s="34">
        <v>2</v>
      </c>
      <c r="K10" s="112"/>
      <c r="L10" s="112">
        <v>20</v>
      </c>
      <c r="M10" s="112"/>
      <c r="N10" s="112">
        <v>2</v>
      </c>
      <c r="O10" s="33"/>
      <c r="P10" s="33">
        <v>20</v>
      </c>
      <c r="Q10" s="33"/>
      <c r="R10" s="33">
        <v>2</v>
      </c>
      <c r="S10" s="112"/>
      <c r="T10" s="112">
        <v>20</v>
      </c>
      <c r="U10" s="112"/>
      <c r="V10" s="112">
        <v>3</v>
      </c>
      <c r="W10" s="33"/>
      <c r="X10" s="33"/>
      <c r="Y10" s="33"/>
      <c r="Z10" s="33"/>
      <c r="AA10" s="112"/>
      <c r="AB10" s="112"/>
      <c r="AC10" s="112"/>
      <c r="AD10" s="112"/>
      <c r="AE10" s="39"/>
      <c r="AF10" s="39"/>
      <c r="AG10" s="39"/>
      <c r="AH10" s="39"/>
      <c r="AI10" s="112">
        <f t="shared" ref="AI10:AI16" si="0">SUM(G10:I10,K10:M10,O10:Q10,S10:U10,W10:Y10,AA10:AC10,AE10:AG10)</f>
        <v>80</v>
      </c>
      <c r="AJ10" s="112">
        <f t="shared" ref="AJ10:AJ16" si="1">AK10*25</f>
        <v>225</v>
      </c>
      <c r="AK10" s="112">
        <f t="shared" ref="AK10:AK16" si="2">SUM(J10,N10,R10,V10,Z10,AD10,AH10)</f>
        <v>9</v>
      </c>
    </row>
    <row r="11" spans="1:37" ht="32.25" customHeight="1" x14ac:dyDescent="0.55000000000000004">
      <c r="A11" s="27">
        <v>2</v>
      </c>
      <c r="B11" s="75" t="s">
        <v>98</v>
      </c>
      <c r="C11" s="72" t="s">
        <v>76</v>
      </c>
      <c r="D11" s="1"/>
      <c r="E11" s="1">
        <v>2</v>
      </c>
      <c r="F11" s="1"/>
      <c r="G11" s="33"/>
      <c r="H11" s="33"/>
      <c r="I11" s="33"/>
      <c r="J11" s="33"/>
      <c r="K11" s="112"/>
      <c r="L11" s="112">
        <v>25</v>
      </c>
      <c r="M11" s="42"/>
      <c r="N11" s="112">
        <v>1</v>
      </c>
      <c r="O11" s="33"/>
      <c r="P11" s="33"/>
      <c r="Q11" s="33"/>
      <c r="R11" s="33"/>
      <c r="S11" s="112"/>
      <c r="T11" s="112"/>
      <c r="U11" s="112"/>
      <c r="V11" s="112"/>
      <c r="W11" s="33"/>
      <c r="X11" s="33"/>
      <c r="Y11" s="33"/>
      <c r="Z11" s="33"/>
      <c r="AA11" s="112"/>
      <c r="AB11" s="112"/>
      <c r="AC11" s="112"/>
      <c r="AD11" s="112"/>
      <c r="AE11" s="39"/>
      <c r="AF11" s="39"/>
      <c r="AG11" s="39"/>
      <c r="AH11" s="39"/>
      <c r="AI11" s="112">
        <f t="shared" si="0"/>
        <v>25</v>
      </c>
      <c r="AJ11" s="112">
        <v>30</v>
      </c>
      <c r="AK11" s="112">
        <f t="shared" si="2"/>
        <v>1</v>
      </c>
    </row>
    <row r="12" spans="1:37" ht="47.25" customHeight="1" x14ac:dyDescent="0.55000000000000004">
      <c r="A12" s="27">
        <v>3</v>
      </c>
      <c r="B12" s="75" t="s">
        <v>27</v>
      </c>
      <c r="C12" s="72" t="s">
        <v>81</v>
      </c>
      <c r="D12" s="1"/>
      <c r="E12" s="1">
        <v>5</v>
      </c>
      <c r="F12" s="1"/>
      <c r="G12" s="33"/>
      <c r="H12" s="33"/>
      <c r="I12" s="33"/>
      <c r="J12" s="33"/>
      <c r="K12" s="112"/>
      <c r="L12" s="112"/>
      <c r="M12" s="112"/>
      <c r="N12" s="219"/>
      <c r="O12" s="33"/>
      <c r="P12" s="33"/>
      <c r="Q12" s="33"/>
      <c r="R12" s="33"/>
      <c r="S12" s="112"/>
      <c r="T12" s="112"/>
      <c r="U12" s="112"/>
      <c r="V12" s="112"/>
      <c r="W12" s="33">
        <v>10</v>
      </c>
      <c r="X12" s="33"/>
      <c r="Y12" s="33"/>
      <c r="Z12" s="33">
        <v>1</v>
      </c>
      <c r="AA12" s="112"/>
      <c r="AB12" s="112"/>
      <c r="AC12" s="112"/>
      <c r="AD12" s="112"/>
      <c r="AE12" s="39"/>
      <c r="AF12" s="39"/>
      <c r="AG12" s="39"/>
      <c r="AH12" s="39"/>
      <c r="AI12" s="112">
        <f t="shared" si="0"/>
        <v>10</v>
      </c>
      <c r="AJ12" s="112">
        <f t="shared" si="1"/>
        <v>25</v>
      </c>
      <c r="AK12" s="112">
        <f t="shared" si="2"/>
        <v>1</v>
      </c>
    </row>
    <row r="13" spans="1:37" ht="32.25" customHeight="1" x14ac:dyDescent="0.55000000000000004">
      <c r="A13" s="27">
        <v>4</v>
      </c>
      <c r="B13" s="75" t="s">
        <v>25</v>
      </c>
      <c r="C13" s="72" t="s">
        <v>77</v>
      </c>
      <c r="D13" s="1"/>
      <c r="E13" s="1">
        <v>1</v>
      </c>
      <c r="F13" s="1"/>
      <c r="G13" s="33"/>
      <c r="H13" s="33">
        <v>20</v>
      </c>
      <c r="I13" s="33"/>
      <c r="J13" s="33">
        <v>2</v>
      </c>
      <c r="K13" s="112"/>
      <c r="L13" s="112"/>
      <c r="M13" s="112"/>
      <c r="N13" s="220"/>
      <c r="O13" s="33"/>
      <c r="P13" s="33"/>
      <c r="Q13" s="33"/>
      <c r="R13" s="33"/>
      <c r="S13" s="112"/>
      <c r="T13" s="112"/>
      <c r="U13" s="112"/>
      <c r="V13" s="112"/>
      <c r="W13" s="33"/>
      <c r="X13" s="33"/>
      <c r="Y13" s="33"/>
      <c r="Z13" s="33"/>
      <c r="AA13" s="112"/>
      <c r="AB13" s="112"/>
      <c r="AC13" s="112"/>
      <c r="AD13" s="112"/>
      <c r="AE13" s="39"/>
      <c r="AF13" s="39"/>
      <c r="AG13" s="39"/>
      <c r="AH13" s="39"/>
      <c r="AI13" s="112">
        <f t="shared" si="0"/>
        <v>20</v>
      </c>
      <c r="AJ13" s="112">
        <f t="shared" si="1"/>
        <v>50</v>
      </c>
      <c r="AK13" s="112">
        <f t="shared" si="2"/>
        <v>2</v>
      </c>
    </row>
    <row r="14" spans="1:37" ht="32.25" customHeight="1" x14ac:dyDescent="0.55000000000000004">
      <c r="A14" s="30">
        <v>5</v>
      </c>
      <c r="B14" s="75" t="s">
        <v>72</v>
      </c>
      <c r="C14" s="72" t="s">
        <v>78</v>
      </c>
      <c r="D14" s="1"/>
      <c r="E14" s="1">
        <v>3</v>
      </c>
      <c r="F14" s="1"/>
      <c r="G14" s="33"/>
      <c r="H14" s="33"/>
      <c r="I14" s="33"/>
      <c r="J14" s="33"/>
      <c r="K14" s="112"/>
      <c r="L14" s="112"/>
      <c r="M14" s="112"/>
      <c r="N14" s="82"/>
      <c r="O14" s="83"/>
      <c r="P14" s="83">
        <v>10</v>
      </c>
      <c r="Q14" s="83"/>
      <c r="R14" s="83">
        <v>1</v>
      </c>
      <c r="S14" s="112"/>
      <c r="T14" s="112"/>
      <c r="U14" s="112"/>
      <c r="V14" s="112"/>
      <c r="W14" s="33"/>
      <c r="X14" s="33"/>
      <c r="Y14" s="33"/>
      <c r="Z14" s="33"/>
      <c r="AA14" s="112"/>
      <c r="AB14" s="112"/>
      <c r="AC14" s="112"/>
      <c r="AD14" s="112"/>
      <c r="AE14" s="39"/>
      <c r="AF14" s="39"/>
      <c r="AG14" s="39"/>
      <c r="AH14" s="39"/>
      <c r="AI14" s="112">
        <f t="shared" si="0"/>
        <v>10</v>
      </c>
      <c r="AJ14" s="112">
        <f t="shared" si="1"/>
        <v>25</v>
      </c>
      <c r="AK14" s="112">
        <f t="shared" si="2"/>
        <v>1</v>
      </c>
    </row>
    <row r="15" spans="1:37" ht="32.25" customHeight="1" x14ac:dyDescent="0.55000000000000004">
      <c r="A15" s="30">
        <v>6</v>
      </c>
      <c r="B15" s="75" t="s">
        <v>73</v>
      </c>
      <c r="C15" s="72" t="s">
        <v>79</v>
      </c>
      <c r="D15" s="1"/>
      <c r="E15" s="1">
        <v>2</v>
      </c>
      <c r="F15" s="1"/>
      <c r="G15" s="33"/>
      <c r="H15" s="33"/>
      <c r="I15" s="33"/>
      <c r="J15" s="33"/>
      <c r="K15" s="112"/>
      <c r="L15" s="112">
        <v>20</v>
      </c>
      <c r="M15" s="112"/>
      <c r="N15" s="82">
        <v>2</v>
      </c>
      <c r="O15" s="83"/>
      <c r="P15" s="83"/>
      <c r="Q15" s="83"/>
      <c r="R15" s="83"/>
      <c r="S15" s="112"/>
      <c r="T15" s="112"/>
      <c r="U15" s="112"/>
      <c r="V15" s="112"/>
      <c r="W15" s="33"/>
      <c r="X15" s="33"/>
      <c r="Y15" s="33"/>
      <c r="Z15" s="33"/>
      <c r="AA15" s="112"/>
      <c r="AB15" s="112"/>
      <c r="AC15" s="112"/>
      <c r="AD15" s="112"/>
      <c r="AE15" s="39"/>
      <c r="AF15" s="39"/>
      <c r="AG15" s="39"/>
      <c r="AH15" s="39"/>
      <c r="AI15" s="112">
        <f t="shared" si="0"/>
        <v>20</v>
      </c>
      <c r="AJ15" s="112">
        <f t="shared" si="1"/>
        <v>50</v>
      </c>
      <c r="AK15" s="112">
        <f t="shared" si="2"/>
        <v>2</v>
      </c>
    </row>
    <row r="16" spans="1:37" ht="32.25" customHeight="1" x14ac:dyDescent="0.55000000000000004">
      <c r="A16" s="27">
        <v>7</v>
      </c>
      <c r="B16" s="75" t="s">
        <v>74</v>
      </c>
      <c r="C16" s="72" t="s">
        <v>80</v>
      </c>
      <c r="D16" s="1"/>
      <c r="E16" s="1">
        <v>2</v>
      </c>
      <c r="F16" s="1"/>
      <c r="G16" s="33"/>
      <c r="H16" s="33"/>
      <c r="I16" s="33"/>
      <c r="J16" s="33"/>
      <c r="K16" s="112"/>
      <c r="L16" s="112">
        <v>20</v>
      </c>
      <c r="M16" s="112"/>
      <c r="N16" s="82">
        <v>2</v>
      </c>
      <c r="O16" s="83"/>
      <c r="P16" s="83"/>
      <c r="Q16" s="83"/>
      <c r="R16" s="83"/>
      <c r="S16" s="112"/>
      <c r="T16" s="112"/>
      <c r="U16" s="112"/>
      <c r="V16" s="112"/>
      <c r="W16" s="33"/>
      <c r="X16" s="33"/>
      <c r="Y16" s="33"/>
      <c r="Z16" s="33"/>
      <c r="AA16" s="112"/>
      <c r="AB16" s="112"/>
      <c r="AC16" s="112"/>
      <c r="AD16" s="112"/>
      <c r="AE16" s="39"/>
      <c r="AF16" s="39"/>
      <c r="AG16" s="39"/>
      <c r="AH16" s="39"/>
      <c r="AI16" s="112">
        <f t="shared" si="0"/>
        <v>20</v>
      </c>
      <c r="AJ16" s="112">
        <f t="shared" si="1"/>
        <v>50</v>
      </c>
      <c r="AK16" s="112">
        <f t="shared" si="2"/>
        <v>2</v>
      </c>
    </row>
    <row r="17" spans="1:39" ht="32.25" customHeight="1" x14ac:dyDescent="0.55000000000000004">
      <c r="A17" s="164" t="s">
        <v>71</v>
      </c>
      <c r="B17" s="76" t="s">
        <v>220</v>
      </c>
      <c r="C17" s="72" t="s">
        <v>219</v>
      </c>
      <c r="D17" s="1"/>
      <c r="E17" s="162">
        <v>1</v>
      </c>
      <c r="F17" s="1"/>
      <c r="G17" s="33"/>
      <c r="H17" s="163">
        <v>20</v>
      </c>
      <c r="I17" s="33"/>
      <c r="J17" s="163">
        <v>2</v>
      </c>
      <c r="K17" s="112"/>
      <c r="L17" s="112"/>
      <c r="M17" s="112"/>
      <c r="N17" s="113"/>
      <c r="O17" s="33"/>
      <c r="P17" s="33"/>
      <c r="Q17" s="33"/>
      <c r="R17" s="33"/>
      <c r="S17" s="112"/>
      <c r="T17" s="112"/>
      <c r="U17" s="112"/>
      <c r="V17" s="112"/>
      <c r="W17" s="33"/>
      <c r="X17" s="33"/>
      <c r="Y17" s="33"/>
      <c r="Z17" s="33"/>
      <c r="AA17" s="112"/>
      <c r="AB17" s="112"/>
      <c r="AC17" s="112"/>
      <c r="AD17" s="112"/>
      <c r="AE17" s="39"/>
      <c r="AF17" s="39"/>
      <c r="AG17" s="39"/>
      <c r="AH17" s="39"/>
      <c r="AI17" s="161">
        <v>20</v>
      </c>
      <c r="AJ17" s="161">
        <v>50</v>
      </c>
      <c r="AK17" s="161">
        <v>2</v>
      </c>
    </row>
    <row r="18" spans="1:39" ht="32.25" customHeight="1" x14ac:dyDescent="0.55000000000000004">
      <c r="A18" s="198" t="s">
        <v>11</v>
      </c>
      <c r="B18" s="199"/>
      <c r="C18" s="39"/>
      <c r="D18" s="39"/>
      <c r="E18" s="39"/>
      <c r="F18" s="39"/>
      <c r="G18" s="112">
        <f t="shared" ref="G18:AK18" si="3">SUM(G10:G17)</f>
        <v>0</v>
      </c>
      <c r="H18" s="112">
        <f t="shared" si="3"/>
        <v>60</v>
      </c>
      <c r="I18" s="112">
        <f t="shared" si="3"/>
        <v>0</v>
      </c>
      <c r="J18" s="112">
        <f t="shared" si="3"/>
        <v>6</v>
      </c>
      <c r="K18" s="112">
        <f t="shared" si="3"/>
        <v>0</v>
      </c>
      <c r="L18" s="112">
        <f t="shared" si="3"/>
        <v>85</v>
      </c>
      <c r="M18" s="112">
        <f t="shared" si="3"/>
        <v>0</v>
      </c>
      <c r="N18" s="112">
        <f t="shared" si="3"/>
        <v>7</v>
      </c>
      <c r="O18" s="112">
        <f t="shared" si="3"/>
        <v>0</v>
      </c>
      <c r="P18" s="112">
        <f t="shared" si="3"/>
        <v>30</v>
      </c>
      <c r="Q18" s="112">
        <f t="shared" si="3"/>
        <v>0</v>
      </c>
      <c r="R18" s="112">
        <f t="shared" si="3"/>
        <v>3</v>
      </c>
      <c r="S18" s="112">
        <f t="shared" si="3"/>
        <v>0</v>
      </c>
      <c r="T18" s="112">
        <f t="shared" si="3"/>
        <v>20</v>
      </c>
      <c r="U18" s="112">
        <f t="shared" si="3"/>
        <v>0</v>
      </c>
      <c r="V18" s="112">
        <f t="shared" si="3"/>
        <v>3</v>
      </c>
      <c r="W18" s="112">
        <f t="shared" si="3"/>
        <v>10</v>
      </c>
      <c r="X18" s="112">
        <f t="shared" si="3"/>
        <v>0</v>
      </c>
      <c r="Y18" s="112">
        <f t="shared" si="3"/>
        <v>0</v>
      </c>
      <c r="Z18" s="112">
        <f t="shared" si="3"/>
        <v>1</v>
      </c>
      <c r="AA18" s="112">
        <f t="shared" si="3"/>
        <v>0</v>
      </c>
      <c r="AB18" s="112">
        <f t="shared" si="3"/>
        <v>0</v>
      </c>
      <c r="AC18" s="112">
        <f t="shared" si="3"/>
        <v>0</v>
      </c>
      <c r="AD18" s="112">
        <f t="shared" si="3"/>
        <v>0</v>
      </c>
      <c r="AE18" s="112">
        <f t="shared" si="3"/>
        <v>0</v>
      </c>
      <c r="AF18" s="112">
        <f t="shared" si="3"/>
        <v>0</v>
      </c>
      <c r="AG18" s="112">
        <f t="shared" si="3"/>
        <v>0</v>
      </c>
      <c r="AH18" s="112">
        <f t="shared" si="3"/>
        <v>0</v>
      </c>
      <c r="AI18" s="42">
        <f t="shared" si="3"/>
        <v>205</v>
      </c>
      <c r="AJ18" s="112">
        <f t="shared" si="3"/>
        <v>505</v>
      </c>
      <c r="AK18" s="112">
        <f t="shared" si="3"/>
        <v>20</v>
      </c>
    </row>
    <row r="19" spans="1:39" s="10" customFormat="1" ht="32.25" customHeight="1" x14ac:dyDescent="0.55000000000000004">
      <c r="A19" s="221" t="s">
        <v>30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5"/>
      <c r="AM19" s="5"/>
    </row>
    <row r="20" spans="1:39" ht="32.25" customHeight="1" x14ac:dyDescent="0.55000000000000004">
      <c r="A20" s="26">
        <v>9</v>
      </c>
      <c r="B20" s="109" t="s">
        <v>177</v>
      </c>
      <c r="C20" s="74" t="s">
        <v>85</v>
      </c>
      <c r="D20" s="1">
        <v>2</v>
      </c>
      <c r="E20" s="1">
        <v>1.2</v>
      </c>
      <c r="F20" s="2"/>
      <c r="G20" s="33">
        <v>20</v>
      </c>
      <c r="H20" s="33" t="s">
        <v>158</v>
      </c>
      <c r="I20" s="33"/>
      <c r="J20" s="33">
        <v>5</v>
      </c>
      <c r="K20" s="112">
        <v>25</v>
      </c>
      <c r="L20" s="112" t="s">
        <v>158</v>
      </c>
      <c r="M20" s="42"/>
      <c r="N20" s="112">
        <v>5</v>
      </c>
      <c r="O20" s="77"/>
      <c r="P20" s="77"/>
      <c r="Q20" s="77"/>
      <c r="R20" s="77"/>
      <c r="S20" s="112"/>
      <c r="T20" s="112"/>
      <c r="U20" s="112"/>
      <c r="V20" s="112"/>
      <c r="W20" s="33"/>
      <c r="X20" s="33"/>
      <c r="Y20" s="33"/>
      <c r="Z20" s="33"/>
      <c r="AA20" s="112"/>
      <c r="AB20" s="112"/>
      <c r="AC20" s="112"/>
      <c r="AD20" s="112"/>
      <c r="AE20" s="1"/>
      <c r="AF20" s="1"/>
      <c r="AG20" s="48"/>
      <c r="AH20" s="58"/>
      <c r="AI20" s="85">
        <v>85</v>
      </c>
      <c r="AJ20" s="85">
        <f t="shared" ref="AJ20:AJ48" si="4">AK20*25</f>
        <v>250</v>
      </c>
      <c r="AK20" s="55">
        <f t="shared" ref="AK20:AK48" si="5">SUM(AH20,J20,N20,R20,V20,Z20,AD20)</f>
        <v>10</v>
      </c>
    </row>
    <row r="21" spans="1:39" ht="32.25" customHeight="1" x14ac:dyDescent="0.55000000000000004">
      <c r="A21" s="26">
        <v>10</v>
      </c>
      <c r="B21" s="109" t="s">
        <v>176</v>
      </c>
      <c r="C21" s="74" t="s">
        <v>86</v>
      </c>
      <c r="D21" s="1">
        <v>1</v>
      </c>
      <c r="E21" s="1">
        <v>1</v>
      </c>
      <c r="F21" s="2"/>
      <c r="G21" s="33">
        <v>20</v>
      </c>
      <c r="H21" s="116" t="s">
        <v>170</v>
      </c>
      <c r="I21" s="69"/>
      <c r="J21" s="33">
        <v>5</v>
      </c>
      <c r="K21" s="112"/>
      <c r="L21" s="112"/>
      <c r="M21" s="112"/>
      <c r="N21" s="112"/>
      <c r="O21" s="33"/>
      <c r="P21" s="33"/>
      <c r="Q21" s="33"/>
      <c r="R21" s="33"/>
      <c r="S21" s="112"/>
      <c r="T21" s="112"/>
      <c r="U21" s="112"/>
      <c r="V21" s="112"/>
      <c r="W21" s="33"/>
      <c r="X21" s="33"/>
      <c r="Y21" s="33"/>
      <c r="Z21" s="33"/>
      <c r="AA21" s="112"/>
      <c r="AB21" s="112"/>
      <c r="AC21" s="112"/>
      <c r="AD21" s="112"/>
      <c r="AE21" s="1"/>
      <c r="AF21" s="1"/>
      <c r="AG21" s="48"/>
      <c r="AH21" s="58"/>
      <c r="AI21" s="112">
        <v>45</v>
      </c>
      <c r="AJ21" s="112">
        <f t="shared" si="4"/>
        <v>125</v>
      </c>
      <c r="AK21" s="55">
        <f t="shared" si="5"/>
        <v>5</v>
      </c>
    </row>
    <row r="22" spans="1:39" ht="32.25" customHeight="1" x14ac:dyDescent="0.55000000000000004">
      <c r="A22" s="26">
        <v>11</v>
      </c>
      <c r="B22" s="109" t="s">
        <v>40</v>
      </c>
      <c r="C22" s="72" t="s">
        <v>87</v>
      </c>
      <c r="D22" s="1">
        <v>1</v>
      </c>
      <c r="E22" s="1">
        <v>1</v>
      </c>
      <c r="F22" s="2"/>
      <c r="G22" s="33">
        <v>20</v>
      </c>
      <c r="H22" s="116" t="s">
        <v>161</v>
      </c>
      <c r="I22" s="33"/>
      <c r="J22" s="33">
        <v>4</v>
      </c>
      <c r="K22" s="112"/>
      <c r="L22" s="112"/>
      <c r="M22" s="112"/>
      <c r="N22" s="112"/>
      <c r="O22" s="33"/>
      <c r="P22" s="33"/>
      <c r="Q22" s="33"/>
      <c r="R22" s="33"/>
      <c r="S22" s="112"/>
      <c r="T22" s="112"/>
      <c r="U22" s="112"/>
      <c r="V22" s="112"/>
      <c r="W22" s="33"/>
      <c r="X22" s="33"/>
      <c r="Y22" s="33"/>
      <c r="Z22" s="33"/>
      <c r="AA22" s="112"/>
      <c r="AB22" s="112"/>
      <c r="AC22" s="112"/>
      <c r="AD22" s="112"/>
      <c r="AE22" s="1"/>
      <c r="AF22" s="1"/>
      <c r="AG22" s="48"/>
      <c r="AH22" s="58"/>
      <c r="AI22" s="112">
        <v>40</v>
      </c>
      <c r="AJ22" s="112">
        <f t="shared" si="4"/>
        <v>100</v>
      </c>
      <c r="AK22" s="55">
        <f t="shared" si="5"/>
        <v>4</v>
      </c>
    </row>
    <row r="23" spans="1:39" ht="32.25" customHeight="1" x14ac:dyDescent="0.55000000000000004">
      <c r="A23" s="26">
        <v>12</v>
      </c>
      <c r="B23" s="109" t="s">
        <v>42</v>
      </c>
      <c r="C23" s="72" t="s">
        <v>88</v>
      </c>
      <c r="D23" s="1">
        <v>1</v>
      </c>
      <c r="E23" s="1">
        <v>1</v>
      </c>
      <c r="F23" s="2"/>
      <c r="G23" s="33">
        <v>20</v>
      </c>
      <c r="H23" s="33" t="s">
        <v>158</v>
      </c>
      <c r="I23" s="33"/>
      <c r="J23" s="33">
        <v>4</v>
      </c>
      <c r="K23" s="112"/>
      <c r="L23" s="112"/>
      <c r="M23" s="112"/>
      <c r="N23" s="112"/>
      <c r="O23" s="33"/>
      <c r="P23" s="33"/>
      <c r="Q23" s="33"/>
      <c r="R23" s="33"/>
      <c r="S23" s="112"/>
      <c r="T23" s="112"/>
      <c r="U23" s="112"/>
      <c r="V23" s="112"/>
      <c r="W23" s="33"/>
      <c r="X23" s="33"/>
      <c r="Y23" s="33"/>
      <c r="Z23" s="33"/>
      <c r="AA23" s="112"/>
      <c r="AB23" s="112"/>
      <c r="AC23" s="112"/>
      <c r="AD23" s="112"/>
      <c r="AE23" s="1"/>
      <c r="AF23" s="1"/>
      <c r="AG23" s="48"/>
      <c r="AH23" s="58"/>
      <c r="AI23" s="112">
        <v>40</v>
      </c>
      <c r="AJ23" s="112">
        <f t="shared" si="4"/>
        <v>100</v>
      </c>
      <c r="AK23" s="55">
        <f t="shared" si="5"/>
        <v>4</v>
      </c>
    </row>
    <row r="24" spans="1:39" ht="32.25" customHeight="1" x14ac:dyDescent="0.55000000000000004">
      <c r="A24" s="26">
        <v>13</v>
      </c>
      <c r="B24" s="109" t="s">
        <v>167</v>
      </c>
      <c r="C24" s="72" t="s">
        <v>168</v>
      </c>
      <c r="D24" s="1"/>
      <c r="E24" s="1">
        <v>1</v>
      </c>
      <c r="F24" s="2"/>
      <c r="G24" s="33">
        <v>10</v>
      </c>
      <c r="H24" s="33" t="s">
        <v>162</v>
      </c>
      <c r="I24" s="33"/>
      <c r="J24" s="33">
        <v>2</v>
      </c>
      <c r="K24" s="112"/>
      <c r="L24" s="112"/>
      <c r="M24" s="112"/>
      <c r="N24" s="112"/>
      <c r="O24" s="33"/>
      <c r="P24" s="33"/>
      <c r="Q24" s="33"/>
      <c r="R24" s="33"/>
      <c r="S24" s="112"/>
      <c r="T24" s="112"/>
      <c r="U24" s="112"/>
      <c r="V24" s="112"/>
      <c r="W24" s="33"/>
      <c r="X24" s="33"/>
      <c r="Y24" s="33"/>
      <c r="Z24" s="33"/>
      <c r="AA24" s="112"/>
      <c r="AB24" s="112"/>
      <c r="AC24" s="112"/>
      <c r="AD24" s="112"/>
      <c r="AE24" s="1"/>
      <c r="AF24" s="1"/>
      <c r="AG24" s="48"/>
      <c r="AH24" s="58"/>
      <c r="AI24" s="112">
        <v>20</v>
      </c>
      <c r="AJ24" s="112">
        <f t="shared" si="4"/>
        <v>50</v>
      </c>
      <c r="AK24" s="55">
        <f t="shared" si="5"/>
        <v>2</v>
      </c>
    </row>
    <row r="25" spans="1:39" ht="32.25" customHeight="1" x14ac:dyDescent="0.55000000000000004">
      <c r="A25" s="26">
        <v>14</v>
      </c>
      <c r="B25" s="109" t="s">
        <v>45</v>
      </c>
      <c r="C25" s="72" t="s">
        <v>116</v>
      </c>
      <c r="D25" s="1">
        <v>1</v>
      </c>
      <c r="E25" s="1">
        <v>1</v>
      </c>
      <c r="F25" s="2"/>
      <c r="G25" s="33">
        <v>20</v>
      </c>
      <c r="H25" s="116" t="s">
        <v>161</v>
      </c>
      <c r="I25" s="33"/>
      <c r="J25" s="33">
        <v>4</v>
      </c>
      <c r="K25" s="112"/>
      <c r="L25" s="112"/>
      <c r="M25" s="112"/>
      <c r="N25" s="112"/>
      <c r="O25" s="33"/>
      <c r="P25" s="33"/>
      <c r="Q25" s="33"/>
      <c r="R25" s="33"/>
      <c r="S25" s="112"/>
      <c r="T25" s="112"/>
      <c r="U25" s="112"/>
      <c r="V25" s="112"/>
      <c r="W25" s="33"/>
      <c r="X25" s="33"/>
      <c r="Y25" s="33"/>
      <c r="Z25" s="33"/>
      <c r="AA25" s="112"/>
      <c r="AB25" s="112"/>
      <c r="AC25" s="112"/>
      <c r="AD25" s="112"/>
      <c r="AE25" s="1"/>
      <c r="AF25" s="1"/>
      <c r="AG25" s="48"/>
      <c r="AH25" s="58"/>
      <c r="AI25" s="112">
        <v>40</v>
      </c>
      <c r="AJ25" s="112">
        <f t="shared" si="4"/>
        <v>100</v>
      </c>
      <c r="AK25" s="55">
        <f t="shared" si="5"/>
        <v>4</v>
      </c>
    </row>
    <row r="26" spans="1:39" ht="32.25" customHeight="1" x14ac:dyDescent="0.55000000000000004">
      <c r="A26" s="26">
        <v>15</v>
      </c>
      <c r="B26" s="109" t="s">
        <v>35</v>
      </c>
      <c r="C26" s="74" t="s">
        <v>97</v>
      </c>
      <c r="D26" s="1">
        <v>2</v>
      </c>
      <c r="E26" s="1">
        <v>2</v>
      </c>
      <c r="F26" s="2"/>
      <c r="G26" s="33"/>
      <c r="H26" s="33"/>
      <c r="I26" s="33"/>
      <c r="J26" s="33"/>
      <c r="K26" s="112">
        <v>20</v>
      </c>
      <c r="L26" s="111" t="s">
        <v>161</v>
      </c>
      <c r="M26" s="112"/>
      <c r="N26" s="112">
        <v>5</v>
      </c>
      <c r="O26" s="33"/>
      <c r="P26" s="33"/>
      <c r="Q26" s="33"/>
      <c r="R26" s="33"/>
      <c r="S26" s="112"/>
      <c r="T26" s="112"/>
      <c r="U26" s="112"/>
      <c r="V26" s="112"/>
      <c r="W26" s="33"/>
      <c r="X26" s="33"/>
      <c r="Y26" s="33"/>
      <c r="Z26" s="33"/>
      <c r="AA26" s="112"/>
      <c r="AB26" s="112"/>
      <c r="AC26" s="112"/>
      <c r="AD26" s="112"/>
      <c r="AE26" s="1"/>
      <c r="AF26" s="1"/>
      <c r="AG26" s="48"/>
      <c r="AH26" s="58"/>
      <c r="AI26" s="112">
        <v>40</v>
      </c>
      <c r="AJ26" s="112">
        <f t="shared" si="4"/>
        <v>125</v>
      </c>
      <c r="AK26" s="55">
        <f t="shared" si="5"/>
        <v>5</v>
      </c>
    </row>
    <row r="27" spans="1:39" ht="32.25" customHeight="1" x14ac:dyDescent="0.55000000000000004">
      <c r="A27" s="26">
        <v>16</v>
      </c>
      <c r="B27" s="109" t="s">
        <v>41</v>
      </c>
      <c r="C27" s="72" t="s">
        <v>89</v>
      </c>
      <c r="D27" s="1">
        <v>2</v>
      </c>
      <c r="E27" s="1">
        <v>2</v>
      </c>
      <c r="F27" s="2"/>
      <c r="G27" s="33"/>
      <c r="H27" s="33"/>
      <c r="I27" s="33"/>
      <c r="J27" s="33"/>
      <c r="K27" s="112">
        <v>20</v>
      </c>
      <c r="L27" s="111" t="s">
        <v>161</v>
      </c>
      <c r="M27" s="42"/>
      <c r="N27" s="112">
        <v>5</v>
      </c>
      <c r="O27" s="33"/>
      <c r="P27" s="33"/>
      <c r="Q27" s="33"/>
      <c r="R27" s="33"/>
      <c r="S27" s="112"/>
      <c r="T27" s="112"/>
      <c r="U27" s="112"/>
      <c r="V27" s="112"/>
      <c r="W27" s="33"/>
      <c r="X27" s="33"/>
      <c r="Y27" s="33"/>
      <c r="Z27" s="33"/>
      <c r="AA27" s="112"/>
      <c r="AB27" s="112"/>
      <c r="AC27" s="112"/>
      <c r="AD27" s="112"/>
      <c r="AE27" s="1"/>
      <c r="AF27" s="1"/>
      <c r="AG27" s="48"/>
      <c r="AH27" s="58"/>
      <c r="AI27" s="112">
        <v>40</v>
      </c>
      <c r="AJ27" s="112">
        <f t="shared" si="4"/>
        <v>125</v>
      </c>
      <c r="AK27" s="55">
        <f t="shared" si="5"/>
        <v>5</v>
      </c>
    </row>
    <row r="28" spans="1:39" ht="32.25" customHeight="1" x14ac:dyDescent="0.55000000000000004">
      <c r="A28" s="26">
        <v>17</v>
      </c>
      <c r="B28" s="109" t="s">
        <v>44</v>
      </c>
      <c r="C28" s="72" t="s">
        <v>90</v>
      </c>
      <c r="D28" s="1">
        <v>2</v>
      </c>
      <c r="E28" s="1">
        <v>2</v>
      </c>
      <c r="F28" s="2"/>
      <c r="G28" s="33"/>
      <c r="H28" s="33"/>
      <c r="I28" s="33"/>
      <c r="J28" s="33"/>
      <c r="K28" s="112">
        <v>20</v>
      </c>
      <c r="L28" s="111" t="s">
        <v>158</v>
      </c>
      <c r="M28" s="112"/>
      <c r="N28" s="112">
        <v>5</v>
      </c>
      <c r="O28" s="33"/>
      <c r="P28" s="33"/>
      <c r="Q28" s="33"/>
      <c r="R28" s="33"/>
      <c r="S28" s="112"/>
      <c r="T28" s="112"/>
      <c r="U28" s="112"/>
      <c r="V28" s="112"/>
      <c r="W28" s="33"/>
      <c r="X28" s="33"/>
      <c r="Y28" s="33"/>
      <c r="Z28" s="33"/>
      <c r="AA28" s="112"/>
      <c r="AB28" s="112"/>
      <c r="AC28" s="112"/>
      <c r="AD28" s="112"/>
      <c r="AE28" s="1"/>
      <c r="AF28" s="1"/>
      <c r="AG28" s="48"/>
      <c r="AH28" s="58"/>
      <c r="AI28" s="112">
        <v>40</v>
      </c>
      <c r="AJ28" s="112">
        <f t="shared" si="4"/>
        <v>125</v>
      </c>
      <c r="AK28" s="55">
        <f t="shared" si="5"/>
        <v>5</v>
      </c>
    </row>
    <row r="29" spans="1:39" ht="32.25" customHeight="1" x14ac:dyDescent="0.55000000000000004">
      <c r="A29" s="26">
        <v>18</v>
      </c>
      <c r="B29" s="109" t="s">
        <v>37</v>
      </c>
      <c r="C29" s="72" t="s">
        <v>117</v>
      </c>
      <c r="D29" s="1">
        <v>3</v>
      </c>
      <c r="E29" s="1">
        <v>2.2999999999999998</v>
      </c>
      <c r="F29" s="2"/>
      <c r="G29" s="33"/>
      <c r="H29" s="33"/>
      <c r="I29" s="33"/>
      <c r="J29" s="33"/>
      <c r="K29" s="112">
        <v>10</v>
      </c>
      <c r="L29" s="111" t="s">
        <v>157</v>
      </c>
      <c r="M29" s="42"/>
      <c r="N29" s="112">
        <v>3</v>
      </c>
      <c r="O29" s="78">
        <v>10</v>
      </c>
      <c r="P29" s="78" t="s">
        <v>157</v>
      </c>
      <c r="Q29" s="78"/>
      <c r="R29" s="78">
        <v>2</v>
      </c>
      <c r="S29" s="112"/>
      <c r="T29" s="112"/>
      <c r="U29" s="112"/>
      <c r="V29" s="112"/>
      <c r="W29" s="33"/>
      <c r="X29" s="33"/>
      <c r="Y29" s="33"/>
      <c r="Z29" s="33"/>
      <c r="AA29" s="112"/>
      <c r="AB29" s="112"/>
      <c r="AC29" s="112"/>
      <c r="AD29" s="112"/>
      <c r="AE29" s="1"/>
      <c r="AF29" s="1"/>
      <c r="AG29" s="48"/>
      <c r="AH29" s="58"/>
      <c r="AI29" s="112">
        <v>50</v>
      </c>
      <c r="AJ29" s="112">
        <f t="shared" si="4"/>
        <v>125</v>
      </c>
      <c r="AK29" s="55">
        <f t="shared" si="5"/>
        <v>5</v>
      </c>
    </row>
    <row r="30" spans="1:39" ht="32.25" customHeight="1" x14ac:dyDescent="0.55000000000000004">
      <c r="A30" s="26">
        <v>19</v>
      </c>
      <c r="B30" s="109" t="s">
        <v>36</v>
      </c>
      <c r="C30" s="72" t="s">
        <v>91</v>
      </c>
      <c r="D30" s="1">
        <v>3</v>
      </c>
      <c r="E30" s="1">
        <v>3</v>
      </c>
      <c r="F30" s="2"/>
      <c r="G30" s="33"/>
      <c r="H30" s="33"/>
      <c r="I30" s="33"/>
      <c r="J30" s="33"/>
      <c r="K30" s="112"/>
      <c r="L30" s="112"/>
      <c r="M30" s="112"/>
      <c r="N30" s="112"/>
      <c r="O30" s="78">
        <v>20</v>
      </c>
      <c r="P30" s="117" t="s">
        <v>163</v>
      </c>
      <c r="Q30" s="78"/>
      <c r="R30" s="78">
        <v>4</v>
      </c>
      <c r="S30" s="112"/>
      <c r="T30" s="112"/>
      <c r="U30" s="112"/>
      <c r="V30" s="112"/>
      <c r="W30" s="33"/>
      <c r="X30" s="33"/>
      <c r="Y30" s="33"/>
      <c r="Z30" s="33"/>
      <c r="AA30" s="112"/>
      <c r="AB30" s="112"/>
      <c r="AC30" s="112"/>
      <c r="AD30" s="112"/>
      <c r="AE30" s="1"/>
      <c r="AF30" s="1"/>
      <c r="AG30" s="48"/>
      <c r="AH30" s="58"/>
      <c r="AI30" s="112">
        <v>50</v>
      </c>
      <c r="AJ30" s="112">
        <f t="shared" si="4"/>
        <v>100</v>
      </c>
      <c r="AK30" s="55">
        <f t="shared" si="5"/>
        <v>4</v>
      </c>
    </row>
    <row r="31" spans="1:39" ht="32.25" customHeight="1" x14ac:dyDescent="0.55000000000000004">
      <c r="A31" s="26">
        <v>20</v>
      </c>
      <c r="B31" s="109" t="s">
        <v>46</v>
      </c>
      <c r="C31" s="72" t="s">
        <v>118</v>
      </c>
      <c r="D31" s="1">
        <v>3</v>
      </c>
      <c r="E31" s="1">
        <v>3</v>
      </c>
      <c r="F31" s="2"/>
      <c r="G31" s="33"/>
      <c r="H31" s="33"/>
      <c r="I31" s="33"/>
      <c r="J31" s="33"/>
      <c r="K31" s="112"/>
      <c r="L31" s="112"/>
      <c r="M31" s="112"/>
      <c r="N31" s="112"/>
      <c r="O31" s="33">
        <v>15</v>
      </c>
      <c r="P31" s="116" t="s">
        <v>161</v>
      </c>
      <c r="Q31" s="33"/>
      <c r="R31" s="33">
        <v>3</v>
      </c>
      <c r="S31" s="112"/>
      <c r="T31" s="112"/>
      <c r="U31" s="112"/>
      <c r="V31" s="112"/>
      <c r="W31" s="33"/>
      <c r="X31" s="33"/>
      <c r="Y31" s="33"/>
      <c r="Z31" s="33"/>
      <c r="AA31" s="112"/>
      <c r="AB31" s="112"/>
      <c r="AC31" s="112"/>
      <c r="AD31" s="112"/>
      <c r="AE31" s="1"/>
      <c r="AF31" s="1"/>
      <c r="AG31" s="48"/>
      <c r="AH31" s="58"/>
      <c r="AI31" s="112">
        <v>35</v>
      </c>
      <c r="AJ31" s="112">
        <f t="shared" si="4"/>
        <v>75</v>
      </c>
      <c r="AK31" s="55">
        <f t="shared" si="5"/>
        <v>3</v>
      </c>
    </row>
    <row r="32" spans="1:39" ht="32.25" customHeight="1" x14ac:dyDescent="0.55000000000000004">
      <c r="A32" s="26">
        <v>21</v>
      </c>
      <c r="B32" s="109" t="s">
        <v>47</v>
      </c>
      <c r="C32" s="72" t="s">
        <v>92</v>
      </c>
      <c r="D32" s="1"/>
      <c r="E32" s="1">
        <v>3</v>
      </c>
      <c r="F32" s="2"/>
      <c r="G32" s="33"/>
      <c r="H32" s="33"/>
      <c r="I32" s="33"/>
      <c r="J32" s="33"/>
      <c r="K32" s="112"/>
      <c r="L32" s="112"/>
      <c r="M32" s="112"/>
      <c r="N32" s="112"/>
      <c r="O32" s="33">
        <v>10</v>
      </c>
      <c r="P32" s="116" t="s">
        <v>226</v>
      </c>
      <c r="Q32" s="69"/>
      <c r="R32" s="33">
        <v>2</v>
      </c>
      <c r="S32" s="112"/>
      <c r="T32" s="112"/>
      <c r="U32" s="112"/>
      <c r="V32" s="112"/>
      <c r="W32" s="33"/>
      <c r="X32" s="33"/>
      <c r="Y32" s="33"/>
      <c r="Z32" s="33"/>
      <c r="AA32" s="112"/>
      <c r="AB32" s="112"/>
      <c r="AC32" s="112"/>
      <c r="AD32" s="112"/>
      <c r="AE32" s="1"/>
      <c r="AF32" s="1"/>
      <c r="AG32" s="48"/>
      <c r="AH32" s="58"/>
      <c r="AI32" s="112">
        <v>30</v>
      </c>
      <c r="AJ32" s="112">
        <f t="shared" si="4"/>
        <v>50</v>
      </c>
      <c r="AK32" s="55">
        <f t="shared" si="5"/>
        <v>2</v>
      </c>
    </row>
    <row r="33" spans="1:37" ht="32.25" customHeight="1" x14ac:dyDescent="0.55000000000000004">
      <c r="A33" s="26">
        <v>22</v>
      </c>
      <c r="B33" s="109" t="s">
        <v>48</v>
      </c>
      <c r="C33" s="72" t="s">
        <v>133</v>
      </c>
      <c r="D33" s="1"/>
      <c r="E33" s="1">
        <v>3</v>
      </c>
      <c r="F33" s="2"/>
      <c r="G33" s="33"/>
      <c r="H33" s="33"/>
      <c r="I33" s="33"/>
      <c r="J33" s="33"/>
      <c r="K33" s="112"/>
      <c r="L33" s="112"/>
      <c r="M33" s="112"/>
      <c r="N33" s="112"/>
      <c r="O33" s="33">
        <v>10</v>
      </c>
      <c r="P33" s="116" t="s">
        <v>161</v>
      </c>
      <c r="Q33" s="33"/>
      <c r="R33" s="33">
        <v>2</v>
      </c>
      <c r="S33" s="112"/>
      <c r="T33" s="112"/>
      <c r="U33" s="112"/>
      <c r="V33" s="112"/>
      <c r="W33" s="33"/>
      <c r="X33" s="33"/>
      <c r="Y33" s="33"/>
      <c r="Z33" s="33"/>
      <c r="AA33" s="112"/>
      <c r="AB33" s="112"/>
      <c r="AC33" s="112"/>
      <c r="AD33" s="112"/>
      <c r="AE33" s="1"/>
      <c r="AF33" s="1"/>
      <c r="AG33" s="48"/>
      <c r="AH33" s="58"/>
      <c r="AI33" s="112">
        <v>30</v>
      </c>
      <c r="AJ33" s="112">
        <f t="shared" si="4"/>
        <v>50</v>
      </c>
      <c r="AK33" s="55">
        <f t="shared" si="5"/>
        <v>2</v>
      </c>
    </row>
    <row r="34" spans="1:37" ht="32.25" customHeight="1" x14ac:dyDescent="0.55000000000000004">
      <c r="A34" s="26">
        <v>23</v>
      </c>
      <c r="B34" s="109" t="s">
        <v>175</v>
      </c>
      <c r="C34" s="72" t="s">
        <v>93</v>
      </c>
      <c r="D34" s="1"/>
      <c r="E34" s="1">
        <v>4</v>
      </c>
      <c r="F34" s="2"/>
      <c r="G34" s="33"/>
      <c r="H34" s="33"/>
      <c r="I34" s="33"/>
      <c r="J34" s="33"/>
      <c r="K34" s="112"/>
      <c r="L34" s="112"/>
      <c r="M34" s="112"/>
      <c r="N34" s="112"/>
      <c r="O34" s="33"/>
      <c r="P34" s="33"/>
      <c r="Q34" s="33"/>
      <c r="R34" s="33"/>
      <c r="S34" s="112">
        <v>25</v>
      </c>
      <c r="T34" s="112" t="s">
        <v>156</v>
      </c>
      <c r="U34" s="42"/>
      <c r="V34" s="112">
        <v>4</v>
      </c>
      <c r="W34" s="33"/>
      <c r="X34" s="33"/>
      <c r="Y34" s="33"/>
      <c r="Z34" s="33"/>
      <c r="AA34" s="112"/>
      <c r="AB34" s="112"/>
      <c r="AC34" s="112"/>
      <c r="AD34" s="112"/>
      <c r="AE34" s="1"/>
      <c r="AF34" s="1"/>
      <c r="AG34" s="48"/>
      <c r="AH34" s="58"/>
      <c r="AI34" s="112">
        <v>55</v>
      </c>
      <c r="AJ34" s="112">
        <f t="shared" si="4"/>
        <v>100</v>
      </c>
      <c r="AK34" s="55">
        <f t="shared" si="5"/>
        <v>4</v>
      </c>
    </row>
    <row r="35" spans="1:37" ht="32.25" customHeight="1" x14ac:dyDescent="0.55000000000000004">
      <c r="A35" s="26">
        <v>24</v>
      </c>
      <c r="B35" s="109" t="s">
        <v>123</v>
      </c>
      <c r="C35" s="72" t="s">
        <v>124</v>
      </c>
      <c r="D35" s="1"/>
      <c r="E35" s="1">
        <v>4</v>
      </c>
      <c r="F35" s="2"/>
      <c r="G35" s="33"/>
      <c r="H35" s="33"/>
      <c r="I35" s="33"/>
      <c r="J35" s="33"/>
      <c r="K35" s="112"/>
      <c r="L35" s="112"/>
      <c r="M35" s="112"/>
      <c r="N35" s="112"/>
      <c r="O35" s="33"/>
      <c r="P35" s="33"/>
      <c r="Q35" s="33"/>
      <c r="R35" s="33"/>
      <c r="S35" s="112">
        <v>10</v>
      </c>
      <c r="T35" s="112" t="s">
        <v>158</v>
      </c>
      <c r="U35" s="42"/>
      <c r="V35" s="112">
        <v>3</v>
      </c>
      <c r="W35" s="33"/>
      <c r="X35" s="33"/>
      <c r="Y35" s="33"/>
      <c r="Z35" s="33"/>
      <c r="AA35" s="112"/>
      <c r="AB35" s="112"/>
      <c r="AC35" s="112"/>
      <c r="AD35" s="112"/>
      <c r="AE35" s="1"/>
      <c r="AF35" s="1"/>
      <c r="AG35" s="48"/>
      <c r="AH35" s="58"/>
      <c r="AI35" s="112">
        <v>30</v>
      </c>
      <c r="AJ35" s="112">
        <f t="shared" si="4"/>
        <v>75</v>
      </c>
      <c r="AK35" s="55">
        <f t="shared" si="5"/>
        <v>3</v>
      </c>
    </row>
    <row r="36" spans="1:37" ht="32.25" customHeight="1" x14ac:dyDescent="0.55000000000000004">
      <c r="A36" s="26">
        <v>25</v>
      </c>
      <c r="B36" s="109" t="s">
        <v>39</v>
      </c>
      <c r="C36" s="72" t="s">
        <v>125</v>
      </c>
      <c r="D36" s="1">
        <v>4</v>
      </c>
      <c r="E36" s="1">
        <v>4</v>
      </c>
      <c r="F36" s="2"/>
      <c r="G36" s="33"/>
      <c r="H36" s="33"/>
      <c r="I36" s="33"/>
      <c r="J36" s="33"/>
      <c r="K36" s="112"/>
      <c r="L36" s="112"/>
      <c r="M36" s="112"/>
      <c r="N36" s="112"/>
      <c r="O36" s="33"/>
      <c r="P36" s="33"/>
      <c r="Q36" s="33"/>
      <c r="R36" s="33"/>
      <c r="S36" s="112">
        <v>10</v>
      </c>
      <c r="T36" s="111" t="s">
        <v>161</v>
      </c>
      <c r="U36" s="112"/>
      <c r="V36" s="112">
        <v>3</v>
      </c>
      <c r="W36" s="33"/>
      <c r="X36" s="33"/>
      <c r="Y36" s="33"/>
      <c r="Z36" s="33"/>
      <c r="AA36" s="112"/>
      <c r="AB36" s="112"/>
      <c r="AC36" s="112"/>
      <c r="AD36" s="112"/>
      <c r="AE36" s="1"/>
      <c r="AF36" s="1"/>
      <c r="AG36" s="48"/>
      <c r="AH36" s="97"/>
      <c r="AI36" s="112">
        <v>30</v>
      </c>
      <c r="AJ36" s="112">
        <f t="shared" si="4"/>
        <v>75</v>
      </c>
      <c r="AK36" s="55">
        <f t="shared" si="5"/>
        <v>3</v>
      </c>
    </row>
    <row r="37" spans="1:37" s="88" customFormat="1" ht="32.25" customHeight="1" x14ac:dyDescent="0.55000000000000004">
      <c r="A37" s="26">
        <v>26</v>
      </c>
      <c r="B37" s="29" t="s">
        <v>38</v>
      </c>
      <c r="C37" s="73" t="s">
        <v>126</v>
      </c>
      <c r="D37" s="39"/>
      <c r="E37" s="39">
        <v>5</v>
      </c>
      <c r="F37" s="89"/>
      <c r="G37" s="78"/>
      <c r="H37" s="78"/>
      <c r="I37" s="78"/>
      <c r="J37" s="78"/>
      <c r="K37" s="91"/>
      <c r="L37" s="91"/>
      <c r="M37" s="91"/>
      <c r="N37" s="91"/>
      <c r="O37" s="78"/>
      <c r="P37" s="78"/>
      <c r="Q37" s="78"/>
      <c r="R37" s="78"/>
      <c r="S37" s="91"/>
      <c r="T37" s="91"/>
      <c r="U37" s="91"/>
      <c r="V37" s="91"/>
      <c r="W37" s="78">
        <v>10</v>
      </c>
      <c r="X37" s="116" t="s">
        <v>161</v>
      </c>
      <c r="Y37" s="78"/>
      <c r="Z37" s="78">
        <v>3</v>
      </c>
      <c r="AA37" s="91"/>
      <c r="AB37" s="91"/>
      <c r="AC37" s="91"/>
      <c r="AD37" s="91"/>
      <c r="AE37" s="90"/>
      <c r="AF37" s="90"/>
      <c r="AG37" s="92"/>
      <c r="AH37" s="98"/>
      <c r="AI37" s="91">
        <v>30</v>
      </c>
      <c r="AJ37" s="91">
        <f>AK37*25</f>
        <v>75</v>
      </c>
      <c r="AK37" s="55">
        <f t="shared" si="5"/>
        <v>3</v>
      </c>
    </row>
    <row r="38" spans="1:37" ht="32.25" customHeight="1" x14ac:dyDescent="0.55000000000000004">
      <c r="A38" s="26">
        <v>27</v>
      </c>
      <c r="B38" s="105" t="s">
        <v>106</v>
      </c>
      <c r="C38" s="87" t="s">
        <v>127</v>
      </c>
      <c r="D38" s="1">
        <v>5</v>
      </c>
      <c r="E38" s="1">
        <v>5</v>
      </c>
      <c r="F38" s="93"/>
      <c r="G38" s="78"/>
      <c r="H38" s="78"/>
      <c r="I38" s="78"/>
      <c r="J38" s="78"/>
      <c r="K38" s="91"/>
      <c r="L38" s="91"/>
      <c r="M38" s="91"/>
      <c r="N38" s="91"/>
      <c r="O38" s="78"/>
      <c r="P38" s="78"/>
      <c r="Q38" s="78"/>
      <c r="R38" s="78"/>
      <c r="S38" s="91"/>
      <c r="T38" s="91"/>
      <c r="U38" s="91"/>
      <c r="V38" s="91"/>
      <c r="W38" s="78">
        <v>10</v>
      </c>
      <c r="X38" s="78" t="s">
        <v>157</v>
      </c>
      <c r="Y38" s="78"/>
      <c r="Z38" s="78">
        <v>2</v>
      </c>
      <c r="AA38" s="91"/>
      <c r="AB38" s="91"/>
      <c r="AC38" s="91"/>
      <c r="AD38" s="91"/>
      <c r="AE38" s="94"/>
      <c r="AF38" s="94"/>
      <c r="AG38" s="95"/>
      <c r="AH38" s="99"/>
      <c r="AI38" s="91">
        <v>25</v>
      </c>
      <c r="AJ38" s="91">
        <f t="shared" si="4"/>
        <v>50</v>
      </c>
      <c r="AK38" s="55">
        <f t="shared" si="5"/>
        <v>2</v>
      </c>
    </row>
    <row r="39" spans="1:37" ht="32.25" customHeight="1" x14ac:dyDescent="0.55000000000000004">
      <c r="A39" s="26">
        <v>28</v>
      </c>
      <c r="B39" s="105" t="s">
        <v>108</v>
      </c>
      <c r="C39" s="87" t="s">
        <v>115</v>
      </c>
      <c r="D39" s="1">
        <v>5</v>
      </c>
      <c r="E39" s="1">
        <v>5</v>
      </c>
      <c r="F39" s="93"/>
      <c r="G39" s="78"/>
      <c r="H39" s="78"/>
      <c r="I39" s="78"/>
      <c r="J39" s="78"/>
      <c r="K39" s="91"/>
      <c r="L39" s="91"/>
      <c r="M39" s="91"/>
      <c r="N39" s="91"/>
      <c r="O39" s="78"/>
      <c r="P39" s="78"/>
      <c r="Q39" s="78"/>
      <c r="R39" s="78"/>
      <c r="S39" s="91"/>
      <c r="T39" s="91"/>
      <c r="U39" s="91"/>
      <c r="V39" s="91"/>
      <c r="W39" s="78">
        <v>10</v>
      </c>
      <c r="X39" s="78" t="s">
        <v>157</v>
      </c>
      <c r="Y39" s="78"/>
      <c r="Z39" s="78">
        <v>2</v>
      </c>
      <c r="AA39" s="91"/>
      <c r="AB39" s="91"/>
      <c r="AC39" s="91"/>
      <c r="AD39" s="91"/>
      <c r="AE39" s="94"/>
      <c r="AF39" s="94"/>
      <c r="AG39" s="95"/>
      <c r="AH39" s="99"/>
      <c r="AI39" s="91">
        <v>25</v>
      </c>
      <c r="AJ39" s="91">
        <f t="shared" si="4"/>
        <v>50</v>
      </c>
      <c r="AK39" s="55">
        <f t="shared" si="5"/>
        <v>2</v>
      </c>
    </row>
    <row r="40" spans="1:37" ht="32.25" customHeight="1" x14ac:dyDescent="0.55000000000000004">
      <c r="A40" s="26">
        <v>29</v>
      </c>
      <c r="B40" s="105" t="s">
        <v>43</v>
      </c>
      <c r="C40" s="87" t="s">
        <v>128</v>
      </c>
      <c r="D40" s="1">
        <v>6</v>
      </c>
      <c r="E40" s="1">
        <v>6</v>
      </c>
      <c r="F40" s="93"/>
      <c r="G40" s="102"/>
      <c r="H40" s="102"/>
      <c r="I40" s="102"/>
      <c r="J40" s="102"/>
      <c r="K40" s="96"/>
      <c r="L40" s="96"/>
      <c r="M40" s="96"/>
      <c r="N40" s="96"/>
      <c r="O40" s="102"/>
      <c r="P40" s="78"/>
      <c r="Q40" s="78"/>
      <c r="R40" s="78"/>
      <c r="S40" s="91"/>
      <c r="T40" s="91"/>
      <c r="U40" s="91"/>
      <c r="V40" s="91"/>
      <c r="W40" s="78"/>
      <c r="X40" s="78"/>
      <c r="Y40" s="78"/>
      <c r="Z40" s="78"/>
      <c r="AA40" s="91">
        <v>15</v>
      </c>
      <c r="AB40" s="118" t="s">
        <v>163</v>
      </c>
      <c r="AC40" s="91"/>
      <c r="AD40" s="91">
        <v>3</v>
      </c>
      <c r="AE40" s="94"/>
      <c r="AF40" s="94"/>
      <c r="AG40" s="94"/>
      <c r="AH40" s="100"/>
      <c r="AI40" s="91">
        <v>45</v>
      </c>
      <c r="AJ40" s="91">
        <f t="shared" si="4"/>
        <v>75</v>
      </c>
      <c r="AK40" s="55">
        <f t="shared" si="5"/>
        <v>3</v>
      </c>
    </row>
    <row r="41" spans="1:37" ht="32.25" customHeight="1" x14ac:dyDescent="0.55000000000000004">
      <c r="A41" s="26">
        <v>30</v>
      </c>
      <c r="B41" s="105" t="s">
        <v>122</v>
      </c>
      <c r="C41" s="87" t="s">
        <v>129</v>
      </c>
      <c r="D41" s="1"/>
      <c r="E41" s="1">
        <v>6</v>
      </c>
      <c r="F41" s="93"/>
      <c r="G41" s="102"/>
      <c r="H41" s="102"/>
      <c r="I41" s="102"/>
      <c r="J41" s="102"/>
      <c r="K41" s="96"/>
      <c r="L41" s="96"/>
      <c r="M41" s="96"/>
      <c r="N41" s="96"/>
      <c r="O41" s="102"/>
      <c r="P41" s="78"/>
      <c r="Q41" s="78"/>
      <c r="R41" s="78"/>
      <c r="S41" s="91"/>
      <c r="T41" s="91"/>
      <c r="U41" s="91"/>
      <c r="V41" s="91"/>
      <c r="W41" s="78"/>
      <c r="X41" s="78"/>
      <c r="Y41" s="78"/>
      <c r="Z41" s="78"/>
      <c r="AA41" s="91">
        <v>10</v>
      </c>
      <c r="AB41" s="91" t="s">
        <v>157</v>
      </c>
      <c r="AC41" s="91"/>
      <c r="AD41" s="91">
        <v>2</v>
      </c>
      <c r="AE41" s="94"/>
      <c r="AF41" s="94"/>
      <c r="AG41" s="94"/>
      <c r="AH41" s="100"/>
      <c r="AI41" s="91">
        <v>25</v>
      </c>
      <c r="AJ41" s="91">
        <f t="shared" si="4"/>
        <v>50</v>
      </c>
      <c r="AK41" s="55">
        <f t="shared" si="5"/>
        <v>2</v>
      </c>
    </row>
    <row r="42" spans="1:37" ht="32.25" customHeight="1" x14ac:dyDescent="0.55000000000000004">
      <c r="A42" s="26">
        <v>31</v>
      </c>
      <c r="B42" s="105" t="s">
        <v>107</v>
      </c>
      <c r="C42" s="72" t="s">
        <v>130</v>
      </c>
      <c r="D42" s="1"/>
      <c r="E42" s="1">
        <v>6</v>
      </c>
      <c r="F42" s="93"/>
      <c r="G42" s="102"/>
      <c r="H42" s="102"/>
      <c r="I42" s="102"/>
      <c r="J42" s="102"/>
      <c r="K42" s="96"/>
      <c r="L42" s="96"/>
      <c r="M42" s="96"/>
      <c r="N42" s="96"/>
      <c r="O42" s="102"/>
      <c r="P42" s="78"/>
      <c r="Q42" s="78"/>
      <c r="R42" s="78"/>
      <c r="S42" s="91"/>
      <c r="T42" s="91"/>
      <c r="U42" s="91"/>
      <c r="V42" s="91"/>
      <c r="W42" s="78"/>
      <c r="X42" s="78"/>
      <c r="Y42" s="78"/>
      <c r="Z42" s="78"/>
      <c r="AA42" s="91">
        <v>10</v>
      </c>
      <c r="AB42" s="91" t="s">
        <v>157</v>
      </c>
      <c r="AC42" s="91"/>
      <c r="AD42" s="91">
        <v>2</v>
      </c>
      <c r="AE42" s="94"/>
      <c r="AF42" s="94"/>
      <c r="AG42" s="94"/>
      <c r="AH42" s="100"/>
      <c r="AI42" s="91">
        <v>25</v>
      </c>
      <c r="AJ42" s="91">
        <f t="shared" si="4"/>
        <v>50</v>
      </c>
      <c r="AK42" s="55">
        <f t="shared" si="5"/>
        <v>2</v>
      </c>
    </row>
    <row r="43" spans="1:37" ht="32.25" customHeight="1" x14ac:dyDescent="0.55000000000000004">
      <c r="A43" s="26">
        <v>32</v>
      </c>
      <c r="B43" s="105" t="s">
        <v>112</v>
      </c>
      <c r="C43" s="72" t="s">
        <v>119</v>
      </c>
      <c r="D43" s="1"/>
      <c r="E43" s="1">
        <v>6</v>
      </c>
      <c r="F43" s="93"/>
      <c r="G43" s="78"/>
      <c r="H43" s="78"/>
      <c r="I43" s="78"/>
      <c r="J43" s="78"/>
      <c r="K43" s="91"/>
      <c r="L43" s="91"/>
      <c r="M43" s="91"/>
      <c r="N43" s="91"/>
      <c r="O43" s="78"/>
      <c r="P43" s="78"/>
      <c r="Q43" s="78"/>
      <c r="R43" s="78"/>
      <c r="S43" s="91"/>
      <c r="T43" s="91"/>
      <c r="U43" s="91"/>
      <c r="V43" s="91"/>
      <c r="W43" s="78"/>
      <c r="X43" s="78"/>
      <c r="Y43" s="78"/>
      <c r="Z43" s="78"/>
      <c r="AA43" s="91">
        <v>5</v>
      </c>
      <c r="AB43" s="91"/>
      <c r="AC43" s="91">
        <v>25</v>
      </c>
      <c r="AD43" s="91">
        <v>2</v>
      </c>
      <c r="AE43" s="106"/>
      <c r="AF43" s="106"/>
      <c r="AG43" s="107"/>
      <c r="AH43" s="108"/>
      <c r="AI43" s="91">
        <v>30</v>
      </c>
      <c r="AJ43" s="91">
        <f t="shared" si="4"/>
        <v>50</v>
      </c>
      <c r="AK43" s="55">
        <f t="shared" si="5"/>
        <v>2</v>
      </c>
    </row>
    <row r="44" spans="1:37" ht="32.25" customHeight="1" x14ac:dyDescent="0.55000000000000004">
      <c r="A44" s="26">
        <v>33</v>
      </c>
      <c r="B44" s="105" t="s">
        <v>121</v>
      </c>
      <c r="C44" s="72" t="s">
        <v>131</v>
      </c>
      <c r="D44" s="1"/>
      <c r="E44" s="1">
        <v>7</v>
      </c>
      <c r="F44" s="93"/>
      <c r="G44" s="78"/>
      <c r="H44" s="78"/>
      <c r="I44" s="78"/>
      <c r="J44" s="78"/>
      <c r="K44" s="91"/>
      <c r="L44" s="91"/>
      <c r="M44" s="91"/>
      <c r="N44" s="91"/>
      <c r="O44" s="78"/>
      <c r="P44" s="78"/>
      <c r="Q44" s="78"/>
      <c r="R44" s="78"/>
      <c r="S44" s="91"/>
      <c r="T44" s="91"/>
      <c r="U44" s="91"/>
      <c r="V44" s="91"/>
      <c r="W44" s="78"/>
      <c r="X44" s="78"/>
      <c r="Y44" s="78"/>
      <c r="Z44" s="78"/>
      <c r="AA44" s="91"/>
      <c r="AB44" s="91"/>
      <c r="AC44" s="91"/>
      <c r="AD44" s="91"/>
      <c r="AE44" s="106">
        <v>10</v>
      </c>
      <c r="AF44" s="116" t="s">
        <v>161</v>
      </c>
      <c r="AG44" s="107"/>
      <c r="AH44" s="108">
        <v>2</v>
      </c>
      <c r="AI44" s="91">
        <v>30</v>
      </c>
      <c r="AJ44" s="91">
        <f t="shared" si="4"/>
        <v>50</v>
      </c>
      <c r="AK44" s="55">
        <f t="shared" si="5"/>
        <v>2</v>
      </c>
    </row>
    <row r="45" spans="1:37" ht="32.25" customHeight="1" x14ac:dyDescent="0.55000000000000004">
      <c r="A45" s="26">
        <v>34</v>
      </c>
      <c r="B45" s="105" t="s">
        <v>190</v>
      </c>
      <c r="C45" s="72" t="s">
        <v>180</v>
      </c>
      <c r="D45" s="1">
        <v>7</v>
      </c>
      <c r="E45" s="1">
        <v>7</v>
      </c>
      <c r="F45" s="93"/>
      <c r="G45" s="102"/>
      <c r="H45" s="102"/>
      <c r="I45" s="102"/>
      <c r="J45" s="102"/>
      <c r="K45" s="96"/>
      <c r="L45" s="96"/>
      <c r="M45" s="96"/>
      <c r="N45" s="96"/>
      <c r="O45" s="102"/>
      <c r="P45" s="78"/>
      <c r="Q45" s="78"/>
      <c r="R45" s="78"/>
      <c r="S45" s="91"/>
      <c r="T45" s="91"/>
      <c r="U45" s="91"/>
      <c r="V45" s="91"/>
      <c r="W45" s="78"/>
      <c r="X45" s="78"/>
      <c r="Y45" s="78"/>
      <c r="Z45" s="78"/>
      <c r="AA45" s="91"/>
      <c r="AB45" s="91"/>
      <c r="AC45" s="91"/>
      <c r="AD45" s="91"/>
      <c r="AE45" s="106">
        <v>10</v>
      </c>
      <c r="AF45" s="106" t="s">
        <v>158</v>
      </c>
      <c r="AG45" s="106"/>
      <c r="AH45" s="108">
        <v>2</v>
      </c>
      <c r="AI45" s="91">
        <v>30</v>
      </c>
      <c r="AJ45" s="91">
        <f t="shared" si="4"/>
        <v>50</v>
      </c>
      <c r="AK45" s="55">
        <f t="shared" si="5"/>
        <v>2</v>
      </c>
    </row>
    <row r="46" spans="1:37" ht="32.25" customHeight="1" x14ac:dyDescent="0.55000000000000004">
      <c r="A46" s="26">
        <v>35</v>
      </c>
      <c r="B46" s="105" t="s">
        <v>132</v>
      </c>
      <c r="C46" s="72" t="s">
        <v>134</v>
      </c>
      <c r="D46" s="1"/>
      <c r="E46" s="1">
        <v>7</v>
      </c>
      <c r="F46" s="93"/>
      <c r="G46" s="102"/>
      <c r="H46" s="102"/>
      <c r="I46" s="102"/>
      <c r="J46" s="102"/>
      <c r="K46" s="96"/>
      <c r="L46" s="96"/>
      <c r="M46" s="96"/>
      <c r="N46" s="96"/>
      <c r="O46" s="102"/>
      <c r="P46" s="78"/>
      <c r="Q46" s="78"/>
      <c r="R46" s="78"/>
      <c r="S46" s="91"/>
      <c r="T46" s="91"/>
      <c r="U46" s="91"/>
      <c r="V46" s="91"/>
      <c r="W46" s="78"/>
      <c r="X46" s="78"/>
      <c r="Y46" s="78"/>
      <c r="Z46" s="78"/>
      <c r="AA46" s="91"/>
      <c r="AB46" s="91"/>
      <c r="AC46" s="91"/>
      <c r="AD46" s="91"/>
      <c r="AE46" s="106">
        <v>10</v>
      </c>
      <c r="AF46" s="106" t="s">
        <v>158</v>
      </c>
      <c r="AG46" s="107"/>
      <c r="AH46" s="108">
        <v>2</v>
      </c>
      <c r="AI46" s="91">
        <v>30</v>
      </c>
      <c r="AJ46" s="91">
        <f t="shared" si="4"/>
        <v>50</v>
      </c>
      <c r="AK46" s="55">
        <f t="shared" si="5"/>
        <v>2</v>
      </c>
    </row>
    <row r="47" spans="1:37" ht="32.25" customHeight="1" x14ac:dyDescent="0.55000000000000004">
      <c r="A47" s="26">
        <v>36</v>
      </c>
      <c r="B47" s="105" t="s">
        <v>49</v>
      </c>
      <c r="C47" s="87" t="s">
        <v>120</v>
      </c>
      <c r="D47" s="1"/>
      <c r="E47" s="1">
        <v>7</v>
      </c>
      <c r="F47" s="93"/>
      <c r="G47" s="78"/>
      <c r="H47" s="78"/>
      <c r="I47" s="78"/>
      <c r="J47" s="78"/>
      <c r="K47" s="91"/>
      <c r="L47" s="91"/>
      <c r="M47" s="91"/>
      <c r="N47" s="91"/>
      <c r="O47" s="78"/>
      <c r="P47" s="78"/>
      <c r="Q47" s="78"/>
      <c r="R47" s="78"/>
      <c r="S47" s="91"/>
      <c r="T47" s="91"/>
      <c r="U47" s="91"/>
      <c r="V47" s="91"/>
      <c r="W47" s="78"/>
      <c r="X47" s="78"/>
      <c r="Y47" s="78"/>
      <c r="Z47" s="78"/>
      <c r="AA47" s="91"/>
      <c r="AB47" s="91"/>
      <c r="AC47" s="91"/>
      <c r="AD47" s="91"/>
      <c r="AE47" s="106"/>
      <c r="AF47" s="106">
        <v>30</v>
      </c>
      <c r="AG47" s="107"/>
      <c r="AH47" s="108">
        <v>3</v>
      </c>
      <c r="AI47" s="91">
        <v>30</v>
      </c>
      <c r="AJ47" s="91">
        <f t="shared" si="4"/>
        <v>75</v>
      </c>
      <c r="AK47" s="55">
        <f t="shared" si="5"/>
        <v>3</v>
      </c>
    </row>
    <row r="48" spans="1:37" ht="32.25" customHeight="1" x14ac:dyDescent="0.55000000000000004">
      <c r="A48" s="26">
        <v>37</v>
      </c>
      <c r="B48" s="105" t="s">
        <v>113</v>
      </c>
      <c r="C48" s="87" t="s">
        <v>179</v>
      </c>
      <c r="D48" s="1"/>
      <c r="E48" s="1">
        <v>7</v>
      </c>
      <c r="F48" s="93"/>
      <c r="G48" s="78"/>
      <c r="H48" s="78"/>
      <c r="I48" s="78"/>
      <c r="J48" s="78"/>
      <c r="K48" s="91"/>
      <c r="L48" s="91"/>
      <c r="M48" s="91"/>
      <c r="N48" s="91"/>
      <c r="O48" s="78"/>
      <c r="P48" s="78"/>
      <c r="Q48" s="78"/>
      <c r="R48" s="78"/>
      <c r="S48" s="91"/>
      <c r="T48" s="91"/>
      <c r="U48" s="91"/>
      <c r="V48" s="91"/>
      <c r="W48" s="78"/>
      <c r="X48" s="78"/>
      <c r="Y48" s="78"/>
      <c r="Z48" s="78"/>
      <c r="AA48" s="91"/>
      <c r="AB48" s="91"/>
      <c r="AC48" s="91"/>
      <c r="AD48" s="91"/>
      <c r="AE48" s="94"/>
      <c r="AF48" s="94"/>
      <c r="AG48" s="95"/>
      <c r="AH48" s="101">
        <v>3</v>
      </c>
      <c r="AI48" s="91">
        <v>0</v>
      </c>
      <c r="AJ48" s="91">
        <f t="shared" si="4"/>
        <v>75</v>
      </c>
      <c r="AK48" s="55">
        <f t="shared" si="5"/>
        <v>3</v>
      </c>
    </row>
    <row r="49" spans="1:39" ht="32.25" customHeight="1" x14ac:dyDescent="0.55000000000000004">
      <c r="A49" s="198" t="s">
        <v>11</v>
      </c>
      <c r="B49" s="199"/>
      <c r="C49" s="39"/>
      <c r="D49" s="39"/>
      <c r="E49" s="39"/>
      <c r="F49" s="39"/>
      <c r="G49" s="112">
        <f t="shared" ref="G49:AK49" si="6">SUM(G20:G48)</f>
        <v>110</v>
      </c>
      <c r="H49" s="112">
        <f t="shared" si="6"/>
        <v>0</v>
      </c>
      <c r="I49" s="112">
        <f t="shared" si="6"/>
        <v>0</v>
      </c>
      <c r="J49" s="112">
        <f t="shared" si="6"/>
        <v>24</v>
      </c>
      <c r="K49" s="112">
        <f t="shared" si="6"/>
        <v>95</v>
      </c>
      <c r="L49" s="112">
        <f t="shared" si="6"/>
        <v>0</v>
      </c>
      <c r="M49" s="112">
        <f t="shared" si="6"/>
        <v>0</v>
      </c>
      <c r="N49" s="112">
        <f t="shared" si="6"/>
        <v>23</v>
      </c>
      <c r="O49" s="112">
        <f t="shared" si="6"/>
        <v>65</v>
      </c>
      <c r="P49" s="112">
        <f t="shared" si="6"/>
        <v>0</v>
      </c>
      <c r="Q49" s="112">
        <f t="shared" si="6"/>
        <v>0</v>
      </c>
      <c r="R49" s="112">
        <f t="shared" si="6"/>
        <v>13</v>
      </c>
      <c r="S49" s="112">
        <f t="shared" si="6"/>
        <v>45</v>
      </c>
      <c r="T49" s="112">
        <f t="shared" si="6"/>
        <v>0</v>
      </c>
      <c r="U49" s="112">
        <f t="shared" si="6"/>
        <v>0</v>
      </c>
      <c r="V49" s="112">
        <f t="shared" si="6"/>
        <v>10</v>
      </c>
      <c r="W49" s="112">
        <f t="shared" si="6"/>
        <v>30</v>
      </c>
      <c r="X49" s="112">
        <f t="shared" si="6"/>
        <v>0</v>
      </c>
      <c r="Y49" s="112">
        <f t="shared" si="6"/>
        <v>0</v>
      </c>
      <c r="Z49" s="112">
        <f t="shared" si="6"/>
        <v>7</v>
      </c>
      <c r="AA49" s="112">
        <f t="shared" si="6"/>
        <v>40</v>
      </c>
      <c r="AB49" s="112">
        <f t="shared" si="6"/>
        <v>0</v>
      </c>
      <c r="AC49" s="112">
        <f t="shared" si="6"/>
        <v>25</v>
      </c>
      <c r="AD49" s="112">
        <f t="shared" si="6"/>
        <v>9</v>
      </c>
      <c r="AE49" s="112">
        <f t="shared" si="6"/>
        <v>30</v>
      </c>
      <c r="AF49" s="112">
        <f t="shared" si="6"/>
        <v>30</v>
      </c>
      <c r="AG49" s="112">
        <f t="shared" si="6"/>
        <v>0</v>
      </c>
      <c r="AH49" s="112">
        <f t="shared" si="6"/>
        <v>12</v>
      </c>
      <c r="AI49" s="42">
        <f>SUM(AI20:AI48)</f>
        <v>1025</v>
      </c>
      <c r="AJ49" s="112">
        <f t="shared" si="6"/>
        <v>2450</v>
      </c>
      <c r="AK49" s="112">
        <f t="shared" si="6"/>
        <v>98</v>
      </c>
    </row>
    <row r="50" spans="1:39" s="10" customFormat="1" ht="32.25" customHeight="1" x14ac:dyDescent="0.55000000000000004">
      <c r="A50" s="200" t="s">
        <v>69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2"/>
      <c r="AL50" s="5"/>
      <c r="AM50" s="5"/>
    </row>
    <row r="51" spans="1:39" ht="32.25" customHeight="1" x14ac:dyDescent="0.55000000000000004">
      <c r="A51" s="27">
        <v>38</v>
      </c>
      <c r="B51" s="49" t="s">
        <v>63</v>
      </c>
      <c r="C51" s="73" t="s">
        <v>82</v>
      </c>
      <c r="D51" s="39">
        <v>3</v>
      </c>
      <c r="E51" s="39">
        <v>3</v>
      </c>
      <c r="F51" s="39"/>
      <c r="G51" s="33"/>
      <c r="H51" s="33"/>
      <c r="I51" s="33"/>
      <c r="J51" s="33"/>
      <c r="K51" s="38"/>
      <c r="L51" s="38"/>
      <c r="M51" s="38"/>
      <c r="N51" s="38"/>
      <c r="O51" s="33">
        <v>20</v>
      </c>
      <c r="P51" s="117" t="s">
        <v>164</v>
      </c>
      <c r="Q51" s="33"/>
      <c r="R51" s="33">
        <v>6</v>
      </c>
      <c r="S51" s="112"/>
      <c r="T51" s="112"/>
      <c r="U51" s="112"/>
      <c r="V51" s="112"/>
      <c r="W51" s="33"/>
      <c r="X51" s="33"/>
      <c r="Y51" s="33"/>
      <c r="Z51" s="33"/>
      <c r="AA51" s="112"/>
      <c r="AB51" s="112"/>
      <c r="AC51" s="112"/>
      <c r="AD51" s="112"/>
      <c r="AE51" s="1"/>
      <c r="AF51" s="1"/>
      <c r="AG51" s="48"/>
      <c r="AH51" s="27"/>
      <c r="AI51" s="43">
        <v>60</v>
      </c>
      <c r="AJ51" s="43">
        <f>AK51*25</f>
        <v>150</v>
      </c>
      <c r="AK51" s="43">
        <f>SUM(AH51,AD51,Z51,V51,R51,N51,J51)</f>
        <v>6</v>
      </c>
    </row>
    <row r="52" spans="1:39" s="12" customFormat="1" ht="35.25" customHeight="1" x14ac:dyDescent="0.55000000000000004">
      <c r="A52" s="27">
        <v>39</v>
      </c>
      <c r="B52" s="49" t="s">
        <v>52</v>
      </c>
      <c r="C52" s="72" t="s">
        <v>83</v>
      </c>
      <c r="D52" s="1">
        <v>4</v>
      </c>
      <c r="E52" s="1">
        <v>4</v>
      </c>
      <c r="F52" s="1"/>
      <c r="G52" s="33"/>
      <c r="H52" s="33"/>
      <c r="I52" s="33"/>
      <c r="J52" s="33"/>
      <c r="K52" s="38"/>
      <c r="L52" s="38"/>
      <c r="M52" s="38"/>
      <c r="N52" s="38"/>
      <c r="O52" s="33"/>
      <c r="P52" s="33"/>
      <c r="Q52" s="33"/>
      <c r="R52" s="33"/>
      <c r="S52" s="85">
        <v>20</v>
      </c>
      <c r="T52" s="118" t="s">
        <v>164</v>
      </c>
      <c r="U52" s="85"/>
      <c r="V52" s="85">
        <v>6</v>
      </c>
      <c r="W52" s="77"/>
      <c r="X52" s="77"/>
      <c r="Y52" s="77"/>
      <c r="Z52" s="77"/>
      <c r="AA52" s="112"/>
      <c r="AB52" s="112"/>
      <c r="AC52" s="112"/>
      <c r="AD52" s="112"/>
      <c r="AE52" s="1"/>
      <c r="AF52" s="1"/>
      <c r="AG52" s="48"/>
      <c r="AH52" s="27"/>
      <c r="AI52" s="43">
        <v>60</v>
      </c>
      <c r="AJ52" s="43">
        <f t="shared" ref="AJ52:AJ61" si="7">AK52*25</f>
        <v>150</v>
      </c>
      <c r="AK52" s="43">
        <f t="shared" ref="AK52:AK61" si="8">SUM(AH52,AD52,Z52,V52,R52,N52,J52)</f>
        <v>6</v>
      </c>
      <c r="AL52" s="5"/>
      <c r="AM52" s="5"/>
    </row>
    <row r="53" spans="1:39" s="12" customFormat="1" ht="35.25" customHeight="1" x14ac:dyDescent="0.55000000000000004">
      <c r="A53" s="27">
        <v>40</v>
      </c>
      <c r="B53" s="138" t="s">
        <v>145</v>
      </c>
      <c r="C53" s="139" t="s">
        <v>189</v>
      </c>
      <c r="D53" s="140"/>
      <c r="E53" s="1">
        <v>4</v>
      </c>
      <c r="F53" s="1"/>
      <c r="G53" s="33"/>
      <c r="H53" s="33"/>
      <c r="I53" s="33"/>
      <c r="J53" s="33"/>
      <c r="K53" s="38"/>
      <c r="L53" s="38"/>
      <c r="M53" s="38"/>
      <c r="N53" s="38"/>
      <c r="O53" s="33"/>
      <c r="P53" s="33"/>
      <c r="Q53" s="33"/>
      <c r="R53" s="33"/>
      <c r="S53" s="112">
        <v>15</v>
      </c>
      <c r="T53" s="152" t="s">
        <v>158</v>
      </c>
      <c r="U53" s="112"/>
      <c r="V53" s="112">
        <v>3</v>
      </c>
      <c r="W53" s="33"/>
      <c r="X53" s="33"/>
      <c r="Y53" s="33"/>
      <c r="Z53" s="33"/>
      <c r="AA53" s="112"/>
      <c r="AB53" s="112"/>
      <c r="AC53" s="112"/>
      <c r="AD53" s="112"/>
      <c r="AE53" s="1"/>
      <c r="AF53" s="1"/>
      <c r="AG53" s="48"/>
      <c r="AH53" s="27"/>
      <c r="AI53" s="43">
        <v>35</v>
      </c>
      <c r="AJ53" s="43">
        <f t="shared" si="7"/>
        <v>75</v>
      </c>
      <c r="AK53" s="43">
        <f t="shared" si="8"/>
        <v>3</v>
      </c>
      <c r="AL53" s="5"/>
      <c r="AM53" s="5"/>
    </row>
    <row r="54" spans="1:39" s="12" customFormat="1" ht="35.25" customHeight="1" x14ac:dyDescent="0.55000000000000004">
      <c r="A54" s="27">
        <v>41</v>
      </c>
      <c r="B54" s="49" t="s">
        <v>135</v>
      </c>
      <c r="C54" s="72" t="s">
        <v>136</v>
      </c>
      <c r="D54" s="1"/>
      <c r="E54" s="1">
        <v>4</v>
      </c>
      <c r="F54" s="1"/>
      <c r="G54" s="33"/>
      <c r="H54" s="33"/>
      <c r="I54" s="33"/>
      <c r="J54" s="33"/>
      <c r="K54" s="38"/>
      <c r="L54" s="38"/>
      <c r="M54" s="38"/>
      <c r="N54" s="38"/>
      <c r="O54" s="33"/>
      <c r="P54" s="33"/>
      <c r="Q54" s="33"/>
      <c r="R54" s="33"/>
      <c r="S54" s="112">
        <v>15</v>
      </c>
      <c r="T54" s="112" t="s">
        <v>158</v>
      </c>
      <c r="U54" s="112"/>
      <c r="V54" s="112">
        <v>3</v>
      </c>
      <c r="W54" s="33"/>
      <c r="X54" s="33"/>
      <c r="Y54" s="33"/>
      <c r="Z54" s="33"/>
      <c r="AA54" s="112"/>
      <c r="AB54" s="112"/>
      <c r="AC54" s="112"/>
      <c r="AD54" s="112"/>
      <c r="AE54" s="1"/>
      <c r="AF54" s="1"/>
      <c r="AG54" s="48"/>
      <c r="AH54" s="27"/>
      <c r="AI54" s="43">
        <v>35</v>
      </c>
      <c r="AJ54" s="43">
        <f t="shared" si="7"/>
        <v>75</v>
      </c>
      <c r="AK54" s="43">
        <f t="shared" si="8"/>
        <v>3</v>
      </c>
      <c r="AL54" s="5"/>
      <c r="AM54" s="5"/>
    </row>
    <row r="55" spans="1:39" s="12" customFormat="1" ht="35.25" customHeight="1" x14ac:dyDescent="0.55000000000000004">
      <c r="A55" s="27">
        <v>42</v>
      </c>
      <c r="B55" s="49" t="s">
        <v>109</v>
      </c>
      <c r="C55" s="72" t="s">
        <v>137</v>
      </c>
      <c r="D55" s="1">
        <v>5</v>
      </c>
      <c r="E55" s="1">
        <v>5</v>
      </c>
      <c r="F55" s="1"/>
      <c r="G55" s="33"/>
      <c r="H55" s="33"/>
      <c r="I55" s="33"/>
      <c r="J55" s="33"/>
      <c r="K55" s="38"/>
      <c r="L55" s="38"/>
      <c r="M55" s="38"/>
      <c r="N55" s="38"/>
      <c r="O55" s="33"/>
      <c r="P55" s="33"/>
      <c r="Q55" s="33"/>
      <c r="R55" s="33"/>
      <c r="S55" s="112"/>
      <c r="T55" s="112"/>
      <c r="U55" s="112"/>
      <c r="V55" s="112"/>
      <c r="W55" s="33">
        <v>20</v>
      </c>
      <c r="X55" s="117" t="s">
        <v>164</v>
      </c>
      <c r="Y55" s="33"/>
      <c r="Z55" s="33">
        <v>6</v>
      </c>
      <c r="AA55" s="112"/>
      <c r="AB55" s="112"/>
      <c r="AC55" s="112"/>
      <c r="AD55" s="112"/>
      <c r="AE55" s="1"/>
      <c r="AF55" s="1"/>
      <c r="AG55" s="48"/>
      <c r="AH55" s="27"/>
      <c r="AI55" s="43">
        <v>60</v>
      </c>
      <c r="AJ55" s="43">
        <f t="shared" si="7"/>
        <v>150</v>
      </c>
      <c r="AK55" s="43">
        <f t="shared" si="8"/>
        <v>6</v>
      </c>
      <c r="AL55" s="5"/>
      <c r="AM55" s="5"/>
    </row>
    <row r="56" spans="1:39" s="12" customFormat="1" ht="35.25" customHeight="1" x14ac:dyDescent="0.55000000000000004">
      <c r="A56" s="27">
        <v>43</v>
      </c>
      <c r="B56" s="49" t="s">
        <v>174</v>
      </c>
      <c r="C56" s="72" t="s">
        <v>84</v>
      </c>
      <c r="D56" s="1">
        <v>5</v>
      </c>
      <c r="E56" s="1">
        <v>5</v>
      </c>
      <c r="F56" s="1"/>
      <c r="G56" s="33"/>
      <c r="H56" s="33"/>
      <c r="I56" s="33"/>
      <c r="J56" s="33"/>
      <c r="K56" s="38"/>
      <c r="L56" s="38"/>
      <c r="M56" s="38"/>
      <c r="N56" s="38"/>
      <c r="O56" s="33"/>
      <c r="P56" s="33"/>
      <c r="Q56" s="33"/>
      <c r="R56" s="33"/>
      <c r="S56" s="112"/>
      <c r="T56" s="112"/>
      <c r="U56" s="112"/>
      <c r="V56" s="112"/>
      <c r="W56" s="33">
        <v>20</v>
      </c>
      <c r="X56" s="33" t="s">
        <v>171</v>
      </c>
      <c r="Y56" s="69"/>
      <c r="Z56" s="33">
        <v>6</v>
      </c>
      <c r="AA56" s="112"/>
      <c r="AB56" s="112"/>
      <c r="AC56" s="42"/>
      <c r="AD56" s="112"/>
      <c r="AE56" s="1"/>
      <c r="AF56" s="1"/>
      <c r="AG56" s="48"/>
      <c r="AH56" s="27"/>
      <c r="AI56" s="43">
        <v>65</v>
      </c>
      <c r="AJ56" s="43">
        <f t="shared" si="7"/>
        <v>150</v>
      </c>
      <c r="AK56" s="43">
        <f t="shared" si="8"/>
        <v>6</v>
      </c>
      <c r="AL56" s="5"/>
      <c r="AM56" s="5"/>
    </row>
    <row r="57" spans="1:39" s="12" customFormat="1" ht="35.25" customHeight="1" x14ac:dyDescent="0.55000000000000004">
      <c r="A57" s="27">
        <v>44</v>
      </c>
      <c r="B57" s="49" t="s">
        <v>54</v>
      </c>
      <c r="C57" s="72" t="s">
        <v>138</v>
      </c>
      <c r="D57" s="1">
        <v>6</v>
      </c>
      <c r="E57" s="1">
        <v>6</v>
      </c>
      <c r="F57" s="1"/>
      <c r="G57" s="33"/>
      <c r="H57" s="33"/>
      <c r="I57" s="33"/>
      <c r="J57" s="33"/>
      <c r="K57" s="38"/>
      <c r="L57" s="38"/>
      <c r="M57" s="38"/>
      <c r="N57" s="38"/>
      <c r="O57" s="33"/>
      <c r="P57" s="33"/>
      <c r="Q57" s="33"/>
      <c r="R57" s="33"/>
      <c r="S57" s="112"/>
      <c r="T57" s="112"/>
      <c r="U57" s="112"/>
      <c r="V57" s="112"/>
      <c r="W57" s="33"/>
      <c r="X57" s="33"/>
      <c r="Y57" s="69"/>
      <c r="Z57" s="33"/>
      <c r="AA57" s="112">
        <v>10</v>
      </c>
      <c r="AB57" s="165" t="s">
        <v>156</v>
      </c>
      <c r="AC57" s="112"/>
      <c r="AD57" s="112">
        <v>4</v>
      </c>
      <c r="AE57" s="1"/>
      <c r="AF57" s="1"/>
      <c r="AG57" s="48"/>
      <c r="AH57" s="27"/>
      <c r="AI57" s="43">
        <v>40</v>
      </c>
      <c r="AJ57" s="43">
        <f t="shared" si="7"/>
        <v>100</v>
      </c>
      <c r="AK57" s="43">
        <f t="shared" si="8"/>
        <v>4</v>
      </c>
      <c r="AL57" s="5"/>
      <c r="AM57" s="5"/>
    </row>
    <row r="58" spans="1:39" s="12" customFormat="1" ht="35.25" customHeight="1" x14ac:dyDescent="0.55000000000000004">
      <c r="A58" s="27">
        <v>45</v>
      </c>
      <c r="B58" s="49" t="s">
        <v>57</v>
      </c>
      <c r="C58" s="72" t="s">
        <v>139</v>
      </c>
      <c r="D58" s="1">
        <v>6</v>
      </c>
      <c r="E58" s="1">
        <v>6</v>
      </c>
      <c r="F58" s="1"/>
      <c r="G58" s="33"/>
      <c r="H58" s="33"/>
      <c r="I58" s="33"/>
      <c r="J58" s="33"/>
      <c r="K58" s="38"/>
      <c r="L58" s="38"/>
      <c r="M58" s="38"/>
      <c r="N58" s="38"/>
      <c r="O58" s="33"/>
      <c r="P58" s="33"/>
      <c r="Q58" s="33"/>
      <c r="R58" s="33"/>
      <c r="S58" s="112"/>
      <c r="T58" s="112"/>
      <c r="U58" s="112"/>
      <c r="V58" s="112"/>
      <c r="W58" s="33"/>
      <c r="X58" s="33"/>
      <c r="Y58" s="33"/>
      <c r="Z58" s="33"/>
      <c r="AA58" s="112">
        <v>10</v>
      </c>
      <c r="AB58" s="118" t="s">
        <v>163</v>
      </c>
      <c r="AC58" s="112"/>
      <c r="AD58" s="112">
        <v>4</v>
      </c>
      <c r="AE58" s="1"/>
      <c r="AF58" s="1"/>
      <c r="AG58" s="48"/>
      <c r="AH58" s="27"/>
      <c r="AI58" s="43">
        <v>40</v>
      </c>
      <c r="AJ58" s="43">
        <f t="shared" si="7"/>
        <v>100</v>
      </c>
      <c r="AK58" s="43">
        <f t="shared" si="8"/>
        <v>4</v>
      </c>
      <c r="AL58" s="5"/>
      <c r="AM58" s="5"/>
    </row>
    <row r="59" spans="1:39" s="12" customFormat="1" ht="35.25" customHeight="1" x14ac:dyDescent="0.55000000000000004">
      <c r="A59" s="27">
        <v>46</v>
      </c>
      <c r="B59" s="49" t="s">
        <v>225</v>
      </c>
      <c r="C59" s="72" t="s">
        <v>140</v>
      </c>
      <c r="D59" s="1">
        <v>6</v>
      </c>
      <c r="E59" s="1">
        <v>6</v>
      </c>
      <c r="F59" s="1"/>
      <c r="G59" s="33"/>
      <c r="H59" s="33"/>
      <c r="I59" s="33"/>
      <c r="J59" s="33"/>
      <c r="K59" s="38"/>
      <c r="L59" s="38"/>
      <c r="M59" s="38"/>
      <c r="N59" s="38"/>
      <c r="O59" s="33"/>
      <c r="P59" s="33"/>
      <c r="Q59" s="33"/>
      <c r="R59" s="33"/>
      <c r="S59" s="112"/>
      <c r="T59" s="112"/>
      <c r="U59" s="112"/>
      <c r="V59" s="112"/>
      <c r="W59" s="33"/>
      <c r="X59" s="33"/>
      <c r="Y59" s="33"/>
      <c r="Z59" s="33"/>
      <c r="AA59" s="112">
        <v>10</v>
      </c>
      <c r="AB59" s="165" t="s">
        <v>156</v>
      </c>
      <c r="AC59" s="42"/>
      <c r="AD59" s="112">
        <v>4</v>
      </c>
      <c r="AE59" s="1"/>
      <c r="AF59" s="1"/>
      <c r="AG59" s="48"/>
      <c r="AH59" s="27"/>
      <c r="AI59" s="43">
        <v>40</v>
      </c>
      <c r="AJ59" s="43">
        <f t="shared" si="7"/>
        <v>100</v>
      </c>
      <c r="AK59" s="43">
        <f t="shared" si="8"/>
        <v>4</v>
      </c>
      <c r="AL59" s="5"/>
      <c r="AM59" s="5"/>
    </row>
    <row r="60" spans="1:39" s="12" customFormat="1" ht="47" x14ac:dyDescent="0.55000000000000004">
      <c r="A60" s="27">
        <v>47</v>
      </c>
      <c r="B60" s="138" t="s">
        <v>191</v>
      </c>
      <c r="C60" s="139" t="s">
        <v>192</v>
      </c>
      <c r="D60" s="1">
        <v>7</v>
      </c>
      <c r="E60" s="1">
        <v>7</v>
      </c>
      <c r="F60" s="1"/>
      <c r="G60" s="33"/>
      <c r="H60" s="33"/>
      <c r="I60" s="33"/>
      <c r="J60" s="33"/>
      <c r="K60" s="38"/>
      <c r="L60" s="38"/>
      <c r="M60" s="38"/>
      <c r="N60" s="38"/>
      <c r="O60" s="33"/>
      <c r="P60" s="33"/>
      <c r="Q60" s="33"/>
      <c r="R60" s="33"/>
      <c r="S60" s="112"/>
      <c r="T60" s="112"/>
      <c r="U60" s="112"/>
      <c r="V60" s="112"/>
      <c r="W60" s="33"/>
      <c r="X60" s="33"/>
      <c r="Y60" s="33"/>
      <c r="Z60" s="33"/>
      <c r="AA60" s="112"/>
      <c r="AB60" s="112"/>
      <c r="AC60" s="112"/>
      <c r="AD60" s="112"/>
      <c r="AE60" s="1">
        <v>20</v>
      </c>
      <c r="AF60" s="1" t="s">
        <v>165</v>
      </c>
      <c r="AG60" s="48"/>
      <c r="AH60" s="27">
        <v>6</v>
      </c>
      <c r="AI60" s="43">
        <v>60</v>
      </c>
      <c r="AJ60" s="43">
        <f t="shared" si="7"/>
        <v>150</v>
      </c>
      <c r="AK60" s="43">
        <f t="shared" si="8"/>
        <v>6</v>
      </c>
      <c r="AL60" s="5"/>
      <c r="AM60" s="5"/>
    </row>
    <row r="61" spans="1:39" s="12" customFormat="1" ht="35.25" customHeight="1" x14ac:dyDescent="0.55000000000000004">
      <c r="A61" s="27">
        <v>48</v>
      </c>
      <c r="B61" s="49" t="s">
        <v>60</v>
      </c>
      <c r="C61" s="73" t="s">
        <v>141</v>
      </c>
      <c r="D61" s="39">
        <v>7</v>
      </c>
      <c r="E61" s="39">
        <v>7</v>
      </c>
      <c r="F61" s="39"/>
      <c r="G61" s="33"/>
      <c r="H61" s="33"/>
      <c r="I61" s="33"/>
      <c r="J61" s="33"/>
      <c r="K61" s="38"/>
      <c r="L61" s="38"/>
      <c r="M61" s="38"/>
      <c r="N61" s="38"/>
      <c r="O61" s="33"/>
      <c r="P61" s="33"/>
      <c r="Q61" s="33"/>
      <c r="R61" s="33"/>
      <c r="S61" s="112"/>
      <c r="T61" s="112"/>
      <c r="U61" s="112"/>
      <c r="V61" s="112"/>
      <c r="W61" s="33"/>
      <c r="X61" s="33"/>
      <c r="Y61" s="33"/>
      <c r="Z61" s="33"/>
      <c r="AA61" s="112"/>
      <c r="AB61" s="112"/>
      <c r="AC61" s="112"/>
      <c r="AD61" s="112"/>
      <c r="AE61" s="1">
        <v>20</v>
      </c>
      <c r="AF61" s="117" t="s">
        <v>164</v>
      </c>
      <c r="AG61" s="48"/>
      <c r="AH61" s="27">
        <v>6</v>
      </c>
      <c r="AI61" s="43">
        <v>60</v>
      </c>
      <c r="AJ61" s="43">
        <f t="shared" si="7"/>
        <v>150</v>
      </c>
      <c r="AK61" s="43">
        <f t="shared" si="8"/>
        <v>6</v>
      </c>
      <c r="AL61" s="5"/>
      <c r="AM61" s="5"/>
    </row>
    <row r="62" spans="1:39" s="12" customFormat="1" ht="35.25" customHeight="1" x14ac:dyDescent="0.55000000000000004">
      <c r="A62" s="27">
        <v>49</v>
      </c>
      <c r="B62" s="49" t="s">
        <v>51</v>
      </c>
      <c r="C62" s="72" t="s">
        <v>142</v>
      </c>
      <c r="D62" s="1">
        <v>7</v>
      </c>
      <c r="E62" s="1">
        <v>7</v>
      </c>
      <c r="F62" s="1"/>
      <c r="G62" s="33"/>
      <c r="H62" s="33"/>
      <c r="I62" s="33"/>
      <c r="J62" s="33"/>
      <c r="K62" s="38"/>
      <c r="L62" s="38"/>
      <c r="M62" s="38"/>
      <c r="N62" s="38"/>
      <c r="O62" s="33"/>
      <c r="P62" s="33"/>
      <c r="Q62" s="33"/>
      <c r="R62" s="33"/>
      <c r="S62" s="112"/>
      <c r="T62" s="112"/>
      <c r="U62" s="112"/>
      <c r="V62" s="112"/>
      <c r="W62" s="33"/>
      <c r="X62" s="33"/>
      <c r="Y62" s="33"/>
      <c r="Z62" s="33"/>
      <c r="AA62" s="112"/>
      <c r="AB62" s="112"/>
      <c r="AC62" s="112"/>
      <c r="AD62" s="112"/>
      <c r="AE62" s="1">
        <v>20</v>
      </c>
      <c r="AF62" s="117" t="s">
        <v>164</v>
      </c>
      <c r="AG62" s="48"/>
      <c r="AH62" s="27">
        <v>6</v>
      </c>
      <c r="AI62" s="43">
        <v>60</v>
      </c>
      <c r="AJ62" s="43">
        <f>AK62*25</f>
        <v>150</v>
      </c>
      <c r="AK62" s="43">
        <f>SUM(AH62,AD62,Z62,V62,R62,N62,J62)</f>
        <v>6</v>
      </c>
      <c r="AL62" s="5"/>
      <c r="AM62" s="5"/>
    </row>
    <row r="63" spans="1:39" s="12" customFormat="1" ht="35.25" customHeight="1" x14ac:dyDescent="0.55000000000000004">
      <c r="A63" s="198" t="s">
        <v>11</v>
      </c>
      <c r="B63" s="199"/>
      <c r="C63" s="39"/>
      <c r="D63" s="39"/>
      <c r="E63" s="39"/>
      <c r="F63" s="39"/>
      <c r="G63" s="112">
        <f t="shared" ref="G63:N63" ca="1" si="9">SUM(G63:G73)</f>
        <v>0</v>
      </c>
      <c r="H63" s="112">
        <f t="shared" ca="1" si="9"/>
        <v>0</v>
      </c>
      <c r="I63" s="112">
        <f t="shared" ca="1" si="9"/>
        <v>0</v>
      </c>
      <c r="J63" s="112">
        <f t="shared" ca="1" si="9"/>
        <v>0</v>
      </c>
      <c r="K63" s="112">
        <f t="shared" ca="1" si="9"/>
        <v>0</v>
      </c>
      <c r="L63" s="112">
        <f t="shared" ca="1" si="9"/>
        <v>0</v>
      </c>
      <c r="M63" s="112">
        <f t="shared" ca="1" si="9"/>
        <v>0</v>
      </c>
      <c r="N63" s="112">
        <f t="shared" ca="1" si="9"/>
        <v>0</v>
      </c>
      <c r="O63" s="112">
        <f>SUM(O47:O61)</f>
        <v>85</v>
      </c>
      <c r="P63" s="112">
        <f>SUM(P47:P61)</f>
        <v>0</v>
      </c>
      <c r="Q63" s="112">
        <f>SUM(Q47:Q61)</f>
        <v>0</v>
      </c>
      <c r="R63" s="112">
        <f>SUM(R51:R62)</f>
        <v>6</v>
      </c>
      <c r="S63" s="112">
        <f>SUM(S47:S61)</f>
        <v>95</v>
      </c>
      <c r="T63" s="112">
        <f>SUM(T47:T61)</f>
        <v>0</v>
      </c>
      <c r="U63" s="112">
        <f>SUM(U47:U61)</f>
        <v>0</v>
      </c>
      <c r="V63" s="112">
        <f>SUM(V51:V62)</f>
        <v>12</v>
      </c>
      <c r="W63" s="112">
        <f>SUM(W47:W61)</f>
        <v>70</v>
      </c>
      <c r="X63" s="112">
        <f>SUM(X47:X61)</f>
        <v>0</v>
      </c>
      <c r="Y63" s="112">
        <f>SUM(Y47:Y61)</f>
        <v>0</v>
      </c>
      <c r="Z63" s="112">
        <f>SUM(Z51:Z62)</f>
        <v>12</v>
      </c>
      <c r="AA63" s="112">
        <f>SUM(AA47:AA61)</f>
        <v>70</v>
      </c>
      <c r="AB63" s="112">
        <f>SUM(AB47:AB61)</f>
        <v>0</v>
      </c>
      <c r="AC63" s="112">
        <f>SUM(AC47:AC61)</f>
        <v>25</v>
      </c>
      <c r="AD63" s="112">
        <f>SUM(AD51:AD62)</f>
        <v>12</v>
      </c>
      <c r="AE63" s="112">
        <f>SUM(AE47:AE61)</f>
        <v>70</v>
      </c>
      <c r="AF63" s="112">
        <f>SUM(AF47:AF61)</f>
        <v>60</v>
      </c>
      <c r="AG63" s="112">
        <f>SUM(AG47:AG61)</f>
        <v>0</v>
      </c>
      <c r="AH63" s="112">
        <f>SUM(AH51:AH62)</f>
        <v>18</v>
      </c>
      <c r="AI63" s="59">
        <f>SUM(AI51:AI62)</f>
        <v>615</v>
      </c>
      <c r="AJ63" s="57">
        <f>SUM(AJ51:AJ62)</f>
        <v>1500</v>
      </c>
      <c r="AK63" s="63">
        <f>SUM(AK51:AK62)</f>
        <v>60</v>
      </c>
      <c r="AL63" s="5"/>
      <c r="AM63" s="5"/>
    </row>
    <row r="64" spans="1:39" s="10" customFormat="1" ht="32.25" customHeight="1" x14ac:dyDescent="0.55000000000000004">
      <c r="A64" s="200" t="s">
        <v>68</v>
      </c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2"/>
      <c r="AL64" s="5"/>
      <c r="AM64" s="5"/>
    </row>
    <row r="65" spans="1:39" s="12" customFormat="1" ht="35.25" customHeight="1" x14ac:dyDescent="0.55000000000000004">
      <c r="A65" s="27">
        <v>50</v>
      </c>
      <c r="B65" s="49" t="s">
        <v>62</v>
      </c>
      <c r="C65" s="73" t="s">
        <v>143</v>
      </c>
      <c r="D65" s="39">
        <v>3</v>
      </c>
      <c r="E65" s="39">
        <v>3</v>
      </c>
      <c r="F65" s="39"/>
      <c r="G65" s="33"/>
      <c r="H65" s="33"/>
      <c r="I65" s="33"/>
      <c r="J65" s="33"/>
      <c r="K65" s="38"/>
      <c r="L65" s="38"/>
      <c r="M65" s="38"/>
      <c r="N65" s="38"/>
      <c r="O65" s="33">
        <v>20</v>
      </c>
      <c r="P65" s="117" t="s">
        <v>164</v>
      </c>
      <c r="Q65" s="33"/>
      <c r="R65" s="33">
        <v>6</v>
      </c>
      <c r="S65" s="112"/>
      <c r="T65" s="112"/>
      <c r="U65" s="112"/>
      <c r="V65" s="112"/>
      <c r="W65" s="33"/>
      <c r="X65" s="33"/>
      <c r="Y65" s="33"/>
      <c r="Z65" s="33"/>
      <c r="AA65" s="112"/>
      <c r="AB65" s="112"/>
      <c r="AC65" s="112"/>
      <c r="AD65" s="112"/>
      <c r="AE65" s="1"/>
      <c r="AF65" s="1"/>
      <c r="AG65" s="48"/>
      <c r="AH65" s="27"/>
      <c r="AI65" s="43">
        <v>60</v>
      </c>
      <c r="AJ65" s="43">
        <f t="shared" ref="AJ65:AJ75" si="10">AK65*25</f>
        <v>150</v>
      </c>
      <c r="AK65" s="56">
        <f>SUM(AH65,AD65,Z65,V65,R65,N65,J65)</f>
        <v>6</v>
      </c>
      <c r="AL65" s="5"/>
      <c r="AM65" s="5"/>
    </row>
    <row r="66" spans="1:39" s="12" customFormat="1" ht="35.25" customHeight="1" x14ac:dyDescent="0.55000000000000004">
      <c r="A66" s="27">
        <v>51</v>
      </c>
      <c r="B66" s="49" t="s">
        <v>59</v>
      </c>
      <c r="C66" s="72" t="s">
        <v>144</v>
      </c>
      <c r="D66" s="1">
        <v>4</v>
      </c>
      <c r="E66" s="1">
        <v>4</v>
      </c>
      <c r="F66" s="1"/>
      <c r="G66" s="33"/>
      <c r="H66" s="33"/>
      <c r="I66" s="33"/>
      <c r="J66" s="33"/>
      <c r="K66" s="38"/>
      <c r="L66" s="38"/>
      <c r="M66" s="38"/>
      <c r="N66" s="38"/>
      <c r="O66" s="33"/>
      <c r="P66" s="33"/>
      <c r="Q66" s="33"/>
      <c r="R66" s="33"/>
      <c r="S66" s="85">
        <v>20</v>
      </c>
      <c r="T66" s="118" t="s">
        <v>164</v>
      </c>
      <c r="U66" s="85"/>
      <c r="V66" s="85">
        <v>6</v>
      </c>
      <c r="W66" s="33"/>
      <c r="X66" s="33"/>
      <c r="Y66" s="33"/>
      <c r="Z66" s="33"/>
      <c r="AA66" s="112"/>
      <c r="AB66" s="112"/>
      <c r="AC66" s="112"/>
      <c r="AD66" s="112"/>
      <c r="AE66" s="1"/>
      <c r="AF66" s="1"/>
      <c r="AG66" s="48"/>
      <c r="AH66" s="27"/>
      <c r="AI66" s="43">
        <v>60</v>
      </c>
      <c r="AJ66" s="43">
        <f t="shared" si="10"/>
        <v>150</v>
      </c>
      <c r="AK66" s="56">
        <f t="shared" ref="AK66:AK75" si="11">SUM(AH66,AD66,Z66,V66,R66,N66,J66)</f>
        <v>6</v>
      </c>
      <c r="AL66" s="5"/>
      <c r="AM66" s="5"/>
    </row>
    <row r="67" spans="1:39" s="12" customFormat="1" ht="35.25" customHeight="1" x14ac:dyDescent="0.55000000000000004">
      <c r="A67" s="27">
        <v>52</v>
      </c>
      <c r="B67" s="49" t="s">
        <v>110</v>
      </c>
      <c r="C67" s="72" t="s">
        <v>181</v>
      </c>
      <c r="D67" s="1">
        <v>4</v>
      </c>
      <c r="E67" s="1">
        <v>4</v>
      </c>
      <c r="F67" s="1"/>
      <c r="G67" s="33"/>
      <c r="H67" s="33"/>
      <c r="I67" s="33"/>
      <c r="J67" s="33"/>
      <c r="K67" s="38"/>
      <c r="L67" s="38"/>
      <c r="M67" s="38"/>
      <c r="N67" s="38"/>
      <c r="O67" s="33"/>
      <c r="P67" s="33"/>
      <c r="Q67" s="33"/>
      <c r="R67" s="33"/>
      <c r="S67" s="112">
        <v>15</v>
      </c>
      <c r="T67" s="111" t="s">
        <v>161</v>
      </c>
      <c r="U67" s="112"/>
      <c r="V67" s="112">
        <v>3</v>
      </c>
      <c r="W67" s="33"/>
      <c r="X67" s="33"/>
      <c r="Y67" s="33"/>
      <c r="Z67" s="33"/>
      <c r="AA67" s="112"/>
      <c r="AB67" s="112"/>
      <c r="AC67" s="112"/>
      <c r="AD67" s="112"/>
      <c r="AE67" s="1"/>
      <c r="AF67" s="1"/>
      <c r="AG67" s="48"/>
      <c r="AH67" s="27"/>
      <c r="AI67" s="43">
        <v>35</v>
      </c>
      <c r="AJ67" s="43">
        <f t="shared" si="10"/>
        <v>75</v>
      </c>
      <c r="AK67" s="56">
        <f t="shared" si="11"/>
        <v>3</v>
      </c>
      <c r="AL67" s="5"/>
      <c r="AM67" s="5"/>
    </row>
    <row r="68" spans="1:39" s="12" customFormat="1" ht="35.25" customHeight="1" x14ac:dyDescent="0.55000000000000004">
      <c r="A68" s="27">
        <v>53</v>
      </c>
      <c r="B68" s="49" t="s">
        <v>145</v>
      </c>
      <c r="C68" s="72" t="s">
        <v>146</v>
      </c>
      <c r="D68" s="1"/>
      <c r="E68" s="1">
        <v>4</v>
      </c>
      <c r="F68" s="1"/>
      <c r="G68" s="33"/>
      <c r="H68" s="33"/>
      <c r="I68" s="33"/>
      <c r="J68" s="33"/>
      <c r="K68" s="38"/>
      <c r="L68" s="38"/>
      <c r="M68" s="38"/>
      <c r="N68" s="38"/>
      <c r="O68" s="33"/>
      <c r="P68" s="33"/>
      <c r="Q68" s="33"/>
      <c r="R68" s="33"/>
      <c r="S68" s="112">
        <v>15</v>
      </c>
      <c r="T68" s="112" t="s">
        <v>158</v>
      </c>
      <c r="U68" s="112"/>
      <c r="V68" s="112">
        <v>3</v>
      </c>
      <c r="W68" s="33"/>
      <c r="X68" s="33"/>
      <c r="Y68" s="33"/>
      <c r="Z68" s="33"/>
      <c r="AA68" s="112"/>
      <c r="AB68" s="112"/>
      <c r="AC68" s="112"/>
      <c r="AD68" s="112"/>
      <c r="AE68" s="1"/>
      <c r="AF68" s="1"/>
      <c r="AG68" s="48"/>
      <c r="AH68" s="27"/>
      <c r="AI68" s="43">
        <v>35</v>
      </c>
      <c r="AJ68" s="43">
        <f t="shared" si="10"/>
        <v>75</v>
      </c>
      <c r="AK68" s="56">
        <f t="shared" si="11"/>
        <v>3</v>
      </c>
      <c r="AL68" s="5"/>
      <c r="AM68" s="5"/>
    </row>
    <row r="69" spans="1:39" ht="32.25" customHeight="1" x14ac:dyDescent="0.55000000000000004">
      <c r="A69" s="27">
        <v>54</v>
      </c>
      <c r="B69" s="49" t="s">
        <v>50</v>
      </c>
      <c r="C69" s="72" t="s">
        <v>147</v>
      </c>
      <c r="D69" s="1">
        <v>5</v>
      </c>
      <c r="E69" s="1">
        <v>5</v>
      </c>
      <c r="F69" s="1"/>
      <c r="G69" s="33"/>
      <c r="H69" s="33"/>
      <c r="I69" s="33"/>
      <c r="J69" s="33"/>
      <c r="K69" s="38"/>
      <c r="L69" s="38"/>
      <c r="M69" s="38"/>
      <c r="N69" s="38"/>
      <c r="O69" s="80"/>
      <c r="P69" s="80"/>
      <c r="Q69" s="80"/>
      <c r="R69" s="80"/>
      <c r="S69" s="79"/>
      <c r="T69" s="79"/>
      <c r="U69" s="79"/>
      <c r="V69" s="79"/>
      <c r="W69" s="33">
        <v>20</v>
      </c>
      <c r="X69" s="117" t="s">
        <v>164</v>
      </c>
      <c r="Y69" s="33"/>
      <c r="Z69" s="33">
        <v>6</v>
      </c>
      <c r="AA69" s="112"/>
      <c r="AB69" s="112"/>
      <c r="AC69" s="112"/>
      <c r="AD69" s="112"/>
      <c r="AE69" s="1"/>
      <c r="AF69" s="1"/>
      <c r="AG69" s="48"/>
      <c r="AH69" s="27"/>
      <c r="AI69" s="43">
        <v>60</v>
      </c>
      <c r="AJ69" s="43">
        <f t="shared" si="10"/>
        <v>150</v>
      </c>
      <c r="AK69" s="56">
        <f t="shared" si="11"/>
        <v>6</v>
      </c>
    </row>
    <row r="70" spans="1:39" s="12" customFormat="1" ht="51.75" customHeight="1" x14ac:dyDescent="0.55000000000000004">
      <c r="A70" s="27">
        <v>55</v>
      </c>
      <c r="B70" s="49" t="s">
        <v>173</v>
      </c>
      <c r="C70" s="73" t="s">
        <v>148</v>
      </c>
      <c r="D70" s="39">
        <v>5</v>
      </c>
      <c r="E70" s="39">
        <v>5</v>
      </c>
      <c r="F70" s="39"/>
      <c r="G70" s="33"/>
      <c r="H70" s="33"/>
      <c r="I70" s="33"/>
      <c r="J70" s="33"/>
      <c r="K70" s="38"/>
      <c r="L70" s="38"/>
      <c r="M70" s="38"/>
      <c r="N70" s="38"/>
      <c r="O70" s="33"/>
      <c r="P70" s="33"/>
      <c r="Q70" s="33"/>
      <c r="R70" s="33"/>
      <c r="S70" s="112"/>
      <c r="T70" s="112"/>
      <c r="U70" s="112"/>
      <c r="V70" s="112"/>
      <c r="W70" s="33">
        <v>20</v>
      </c>
      <c r="X70" s="33" t="s">
        <v>171</v>
      </c>
      <c r="Y70" s="69"/>
      <c r="Z70" s="33">
        <v>6</v>
      </c>
      <c r="AA70" s="112"/>
      <c r="AB70" s="112"/>
      <c r="AC70" s="112"/>
      <c r="AD70" s="112"/>
      <c r="AE70" s="1"/>
      <c r="AF70" s="1"/>
      <c r="AG70" s="48"/>
      <c r="AH70" s="27"/>
      <c r="AI70" s="43">
        <v>65</v>
      </c>
      <c r="AJ70" s="43">
        <f t="shared" si="10"/>
        <v>150</v>
      </c>
      <c r="AK70" s="43">
        <f t="shared" si="11"/>
        <v>6</v>
      </c>
      <c r="AL70" s="5"/>
      <c r="AM70" s="5"/>
    </row>
    <row r="71" spans="1:39" s="12" customFormat="1" ht="35.25" customHeight="1" x14ac:dyDescent="0.55000000000000004">
      <c r="A71" s="27">
        <v>56</v>
      </c>
      <c r="B71" s="49" t="s">
        <v>55</v>
      </c>
      <c r="C71" s="72" t="s">
        <v>149</v>
      </c>
      <c r="D71" s="1">
        <v>6</v>
      </c>
      <c r="E71" s="1">
        <v>6</v>
      </c>
      <c r="F71" s="1"/>
      <c r="G71" s="33"/>
      <c r="H71" s="33"/>
      <c r="I71" s="33"/>
      <c r="J71" s="33"/>
      <c r="K71" s="38"/>
      <c r="L71" s="38"/>
      <c r="M71" s="38"/>
      <c r="N71" s="38"/>
      <c r="O71" s="33"/>
      <c r="P71" s="33"/>
      <c r="Q71" s="33"/>
      <c r="R71" s="33"/>
      <c r="S71" s="112"/>
      <c r="T71" s="112"/>
      <c r="U71" s="112"/>
      <c r="V71" s="112"/>
      <c r="W71" s="33"/>
      <c r="X71" s="33"/>
      <c r="Y71" s="33"/>
      <c r="Z71" s="33"/>
      <c r="AA71" s="112">
        <v>10</v>
      </c>
      <c r="AB71" s="165" t="s">
        <v>156</v>
      </c>
      <c r="AC71" s="112"/>
      <c r="AD71" s="112">
        <v>4</v>
      </c>
      <c r="AE71" s="1"/>
      <c r="AF71" s="1"/>
      <c r="AG71" s="48"/>
      <c r="AH71" s="27"/>
      <c r="AI71" s="43">
        <v>40</v>
      </c>
      <c r="AJ71" s="43">
        <f>AK71*25</f>
        <v>100</v>
      </c>
      <c r="AK71" s="43">
        <f>SUM(AH71,AD71,Z71,V71,R71,N71,J71)</f>
        <v>4</v>
      </c>
      <c r="AL71" s="5"/>
      <c r="AM71" s="5"/>
    </row>
    <row r="72" spans="1:39" s="12" customFormat="1" ht="35.25" customHeight="1" x14ac:dyDescent="0.55000000000000004">
      <c r="A72" s="27">
        <v>57</v>
      </c>
      <c r="B72" s="49" t="s">
        <v>58</v>
      </c>
      <c r="C72" s="72" t="s">
        <v>150</v>
      </c>
      <c r="D72" s="1">
        <v>6</v>
      </c>
      <c r="E72" s="1">
        <v>6</v>
      </c>
      <c r="F72" s="1"/>
      <c r="G72" s="33"/>
      <c r="H72" s="33"/>
      <c r="I72" s="33"/>
      <c r="J72" s="33"/>
      <c r="K72" s="38"/>
      <c r="L72" s="38"/>
      <c r="M72" s="38"/>
      <c r="N72" s="38"/>
      <c r="O72" s="33"/>
      <c r="P72" s="33"/>
      <c r="Q72" s="33"/>
      <c r="R72" s="33"/>
      <c r="S72" s="112"/>
      <c r="T72" s="112"/>
      <c r="U72" s="112"/>
      <c r="V72" s="112"/>
      <c r="W72" s="33"/>
      <c r="X72" s="33"/>
      <c r="Y72" s="33"/>
      <c r="Z72" s="33"/>
      <c r="AA72" s="112">
        <v>10</v>
      </c>
      <c r="AB72" s="118" t="s">
        <v>163</v>
      </c>
      <c r="AC72" s="112"/>
      <c r="AD72" s="112">
        <v>4</v>
      </c>
      <c r="AE72" s="1"/>
      <c r="AF72" s="1"/>
      <c r="AG72" s="48"/>
      <c r="AH72" s="27"/>
      <c r="AI72" s="43">
        <v>40</v>
      </c>
      <c r="AJ72" s="43">
        <f t="shared" si="10"/>
        <v>100</v>
      </c>
      <c r="AK72" s="56">
        <f t="shared" si="11"/>
        <v>4</v>
      </c>
      <c r="AL72" s="5"/>
      <c r="AM72" s="5"/>
    </row>
    <row r="73" spans="1:39" s="12" customFormat="1" ht="35.25" customHeight="1" x14ac:dyDescent="0.55000000000000004">
      <c r="A73" s="27">
        <v>58</v>
      </c>
      <c r="B73" s="49" t="s">
        <v>56</v>
      </c>
      <c r="C73" s="72" t="s">
        <v>151</v>
      </c>
      <c r="D73" s="1">
        <v>6</v>
      </c>
      <c r="E73" s="1">
        <v>6</v>
      </c>
      <c r="F73" s="1"/>
      <c r="G73" s="33"/>
      <c r="H73" s="33"/>
      <c r="I73" s="33"/>
      <c r="J73" s="33"/>
      <c r="K73" s="38"/>
      <c r="L73" s="38"/>
      <c r="M73" s="38"/>
      <c r="N73" s="38"/>
      <c r="O73" s="33"/>
      <c r="P73" s="33"/>
      <c r="Q73" s="33"/>
      <c r="R73" s="33"/>
      <c r="S73" s="112"/>
      <c r="T73" s="112"/>
      <c r="U73" s="112"/>
      <c r="V73" s="112"/>
      <c r="W73" s="33"/>
      <c r="X73" s="33"/>
      <c r="Y73" s="33"/>
      <c r="Z73" s="33"/>
      <c r="AA73" s="112">
        <v>10</v>
      </c>
      <c r="AB73" s="165" t="s">
        <v>156</v>
      </c>
      <c r="AC73" s="42"/>
      <c r="AD73" s="112">
        <v>4</v>
      </c>
      <c r="AE73" s="1"/>
      <c r="AF73" s="1"/>
      <c r="AG73" s="48"/>
      <c r="AH73" s="27"/>
      <c r="AI73" s="43">
        <v>40</v>
      </c>
      <c r="AJ73" s="43">
        <f t="shared" si="10"/>
        <v>100</v>
      </c>
      <c r="AK73" s="56">
        <f t="shared" si="11"/>
        <v>4</v>
      </c>
      <c r="AL73" s="5"/>
      <c r="AM73" s="5"/>
    </row>
    <row r="74" spans="1:39" s="12" customFormat="1" ht="35.25" customHeight="1" x14ac:dyDescent="0.55000000000000004">
      <c r="A74" s="27">
        <v>59</v>
      </c>
      <c r="B74" s="49" t="s">
        <v>61</v>
      </c>
      <c r="C74" s="73" t="s">
        <v>152</v>
      </c>
      <c r="D74" s="39">
        <v>7</v>
      </c>
      <c r="E74" s="39">
        <v>7</v>
      </c>
      <c r="F74" s="39"/>
      <c r="G74" s="33"/>
      <c r="H74" s="33"/>
      <c r="I74" s="33"/>
      <c r="J74" s="33"/>
      <c r="K74" s="38"/>
      <c r="L74" s="38"/>
      <c r="M74" s="38"/>
      <c r="N74" s="38"/>
      <c r="O74" s="33"/>
      <c r="P74" s="33"/>
      <c r="Q74" s="33"/>
      <c r="R74" s="33"/>
      <c r="S74" s="112"/>
      <c r="T74" s="112"/>
      <c r="U74" s="112"/>
      <c r="V74" s="112"/>
      <c r="W74" s="33"/>
      <c r="X74" s="33"/>
      <c r="Y74" s="33"/>
      <c r="Z74" s="33"/>
      <c r="AA74" s="112"/>
      <c r="AB74" s="112"/>
      <c r="AC74" s="112"/>
      <c r="AD74" s="112"/>
      <c r="AE74" s="1">
        <v>20</v>
      </c>
      <c r="AF74" s="1" t="s">
        <v>165</v>
      </c>
      <c r="AG74" s="48"/>
      <c r="AH74" s="27">
        <v>6</v>
      </c>
      <c r="AI74" s="43">
        <v>60</v>
      </c>
      <c r="AJ74" s="43">
        <f t="shared" si="10"/>
        <v>150</v>
      </c>
      <c r="AK74" s="56">
        <f t="shared" si="11"/>
        <v>6</v>
      </c>
      <c r="AL74" s="5"/>
      <c r="AM74" s="5"/>
    </row>
    <row r="75" spans="1:39" ht="32.25" customHeight="1" x14ac:dyDescent="0.55000000000000004">
      <c r="A75" s="27">
        <v>60</v>
      </c>
      <c r="B75" s="49" t="s">
        <v>111</v>
      </c>
      <c r="C75" s="72" t="s">
        <v>182</v>
      </c>
      <c r="D75" s="1">
        <v>7</v>
      </c>
      <c r="E75" s="1">
        <v>7</v>
      </c>
      <c r="F75" s="1"/>
      <c r="G75" s="33"/>
      <c r="H75" s="33"/>
      <c r="I75" s="33"/>
      <c r="J75" s="33"/>
      <c r="K75" s="38"/>
      <c r="L75" s="38"/>
      <c r="M75" s="38"/>
      <c r="N75" s="38"/>
      <c r="O75" s="33"/>
      <c r="P75" s="33"/>
      <c r="Q75" s="33"/>
      <c r="R75" s="33"/>
      <c r="S75" s="112"/>
      <c r="T75" s="112"/>
      <c r="U75" s="112"/>
      <c r="V75" s="112"/>
      <c r="W75" s="33"/>
      <c r="X75" s="33"/>
      <c r="Y75" s="33"/>
      <c r="Z75" s="33"/>
      <c r="AA75" s="112"/>
      <c r="AB75" s="112"/>
      <c r="AC75" s="112"/>
      <c r="AD75" s="112"/>
      <c r="AE75" s="1">
        <v>20</v>
      </c>
      <c r="AF75" s="117" t="s">
        <v>164</v>
      </c>
      <c r="AG75" s="48"/>
      <c r="AH75" s="27">
        <v>6</v>
      </c>
      <c r="AI75" s="43">
        <v>60</v>
      </c>
      <c r="AJ75" s="43">
        <f t="shared" si="10"/>
        <v>150</v>
      </c>
      <c r="AK75" s="56">
        <f t="shared" si="11"/>
        <v>6</v>
      </c>
    </row>
    <row r="76" spans="1:39" s="12" customFormat="1" ht="35.25" customHeight="1" x14ac:dyDescent="0.55000000000000004">
      <c r="A76" s="27">
        <v>61</v>
      </c>
      <c r="B76" s="49" t="s">
        <v>53</v>
      </c>
      <c r="C76" s="72" t="s">
        <v>153</v>
      </c>
      <c r="D76" s="1">
        <v>7</v>
      </c>
      <c r="E76" s="1">
        <v>7</v>
      </c>
      <c r="F76" s="1"/>
      <c r="G76" s="33"/>
      <c r="H76" s="33"/>
      <c r="I76" s="33"/>
      <c r="J76" s="33"/>
      <c r="K76" s="38"/>
      <c r="L76" s="38"/>
      <c r="M76" s="38"/>
      <c r="N76" s="38"/>
      <c r="O76" s="33"/>
      <c r="P76" s="33"/>
      <c r="Q76" s="33"/>
      <c r="R76" s="33"/>
      <c r="S76" s="112"/>
      <c r="T76" s="112"/>
      <c r="U76" s="112"/>
      <c r="V76" s="112"/>
      <c r="W76" s="80"/>
      <c r="X76" s="80"/>
      <c r="Y76" s="80"/>
      <c r="Z76" s="80"/>
      <c r="AA76" s="79"/>
      <c r="AB76" s="79"/>
      <c r="AC76" s="79"/>
      <c r="AD76" s="79"/>
      <c r="AE76" s="1">
        <v>20</v>
      </c>
      <c r="AF76" s="117" t="s">
        <v>164</v>
      </c>
      <c r="AG76" s="48"/>
      <c r="AH76" s="27">
        <v>6</v>
      </c>
      <c r="AI76" s="43">
        <v>60</v>
      </c>
      <c r="AJ76" s="43">
        <f>AK76*25</f>
        <v>150</v>
      </c>
      <c r="AK76" s="56">
        <f>SUM(AH76,AD76,Z76,V76,R76,N76,J76)</f>
        <v>6</v>
      </c>
      <c r="AL76" s="5"/>
      <c r="AM76" s="5"/>
    </row>
    <row r="77" spans="1:39" s="12" customFormat="1" ht="35.25" customHeight="1" x14ac:dyDescent="0.55000000000000004">
      <c r="A77" s="43"/>
      <c r="B77" s="47" t="s">
        <v>11</v>
      </c>
      <c r="C77" s="53"/>
      <c r="D77" s="46"/>
      <c r="E77" s="46"/>
      <c r="F77" s="39"/>
      <c r="G77" s="112">
        <f t="shared" ref="G77:N77" si="12">SUM(G75:G75)</f>
        <v>0</v>
      </c>
      <c r="H77" s="112">
        <f t="shared" si="12"/>
        <v>0</v>
      </c>
      <c r="I77" s="112">
        <f t="shared" si="12"/>
        <v>0</v>
      </c>
      <c r="J77" s="112">
        <f t="shared" si="12"/>
        <v>0</v>
      </c>
      <c r="K77" s="112">
        <f t="shared" si="12"/>
        <v>0</v>
      </c>
      <c r="L77" s="112">
        <f t="shared" si="12"/>
        <v>0</v>
      </c>
      <c r="M77" s="112">
        <f t="shared" si="12"/>
        <v>0</v>
      </c>
      <c r="N77" s="112">
        <f t="shared" si="12"/>
        <v>0</v>
      </c>
      <c r="O77" s="112">
        <f t="shared" ref="O77:AK77" si="13">SUM(O65:O76)</f>
        <v>20</v>
      </c>
      <c r="P77" s="112">
        <f t="shared" si="13"/>
        <v>0</v>
      </c>
      <c r="Q77" s="112">
        <f t="shared" si="13"/>
        <v>0</v>
      </c>
      <c r="R77" s="112">
        <f t="shared" si="13"/>
        <v>6</v>
      </c>
      <c r="S77" s="112">
        <f t="shared" si="13"/>
        <v>50</v>
      </c>
      <c r="T77" s="112">
        <f t="shared" si="13"/>
        <v>0</v>
      </c>
      <c r="U77" s="112">
        <f t="shared" si="13"/>
        <v>0</v>
      </c>
      <c r="V77" s="112">
        <f t="shared" si="13"/>
        <v>12</v>
      </c>
      <c r="W77" s="112">
        <f t="shared" si="13"/>
        <v>40</v>
      </c>
      <c r="X77" s="112">
        <f t="shared" si="13"/>
        <v>0</v>
      </c>
      <c r="Y77" s="112">
        <f t="shared" si="13"/>
        <v>0</v>
      </c>
      <c r="Z77" s="112">
        <f t="shared" si="13"/>
        <v>12</v>
      </c>
      <c r="AA77" s="112">
        <f t="shared" si="13"/>
        <v>30</v>
      </c>
      <c r="AB77" s="112">
        <f t="shared" si="13"/>
        <v>0</v>
      </c>
      <c r="AC77" s="112">
        <f t="shared" si="13"/>
        <v>0</v>
      </c>
      <c r="AD77" s="112">
        <f t="shared" si="13"/>
        <v>12</v>
      </c>
      <c r="AE77" s="112">
        <f t="shared" si="13"/>
        <v>60</v>
      </c>
      <c r="AF77" s="112">
        <f t="shared" si="13"/>
        <v>0</v>
      </c>
      <c r="AG77" s="112">
        <f t="shared" si="13"/>
        <v>0</v>
      </c>
      <c r="AH77" s="112">
        <f t="shared" si="13"/>
        <v>18</v>
      </c>
      <c r="AI77" s="60">
        <f t="shared" si="13"/>
        <v>615</v>
      </c>
      <c r="AJ77" s="43">
        <f t="shared" si="13"/>
        <v>1500</v>
      </c>
      <c r="AK77" s="56">
        <f t="shared" si="13"/>
        <v>60</v>
      </c>
      <c r="AL77" s="5"/>
      <c r="AM77" s="5"/>
    </row>
    <row r="78" spans="1:39" s="12" customFormat="1" ht="35.25" customHeight="1" x14ac:dyDescent="0.55000000000000004">
      <c r="A78" s="213" t="s">
        <v>217</v>
      </c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5"/>
      <c r="AL78" s="5"/>
      <c r="AM78" s="5"/>
    </row>
    <row r="79" spans="1:39" s="12" customFormat="1" ht="35.25" customHeight="1" x14ac:dyDescent="0.55000000000000004">
      <c r="A79" s="130">
        <v>62</v>
      </c>
      <c r="B79" s="131" t="s">
        <v>195</v>
      </c>
      <c r="C79" s="132" t="s">
        <v>196</v>
      </c>
      <c r="D79" s="94">
        <v>3</v>
      </c>
      <c r="E79" s="94">
        <v>3</v>
      </c>
      <c r="F79" s="39"/>
      <c r="G79" s="33"/>
      <c r="H79" s="33"/>
      <c r="I79" s="33"/>
      <c r="J79" s="33"/>
      <c r="K79" s="38"/>
      <c r="L79" s="38"/>
      <c r="M79" s="38"/>
      <c r="N79" s="38"/>
      <c r="O79" s="33">
        <v>20</v>
      </c>
      <c r="P79" s="154" t="s">
        <v>165</v>
      </c>
      <c r="Q79" s="33"/>
      <c r="R79" s="33">
        <v>6</v>
      </c>
      <c r="S79" s="128"/>
      <c r="T79" s="128"/>
      <c r="U79" s="128"/>
      <c r="V79" s="128"/>
      <c r="W79" s="33"/>
      <c r="X79" s="33"/>
      <c r="Y79" s="33"/>
      <c r="Z79" s="33"/>
      <c r="AA79" s="128"/>
      <c r="AB79" s="128"/>
      <c r="AC79" s="128"/>
      <c r="AD79" s="128"/>
      <c r="AE79" s="129"/>
      <c r="AF79" s="129"/>
      <c r="AG79" s="127"/>
      <c r="AH79" s="27"/>
      <c r="AI79" s="43">
        <v>60</v>
      </c>
      <c r="AJ79" s="43">
        <f t="shared" ref="AJ79:AJ84" si="14">AK79*25</f>
        <v>150</v>
      </c>
      <c r="AK79" s="56">
        <f>SUM(AH79,AD79,Z79,V79,R79,N79,J79)</f>
        <v>6</v>
      </c>
      <c r="AL79" s="5"/>
      <c r="AM79" s="5"/>
    </row>
    <row r="80" spans="1:39" s="12" customFormat="1" ht="35.25" customHeight="1" x14ac:dyDescent="0.55000000000000004">
      <c r="A80" s="130">
        <v>63</v>
      </c>
      <c r="B80" s="131" t="s">
        <v>184</v>
      </c>
      <c r="C80" s="132" t="s">
        <v>197</v>
      </c>
      <c r="D80" s="94">
        <v>4</v>
      </c>
      <c r="E80" s="94">
        <v>4</v>
      </c>
      <c r="F80" s="129"/>
      <c r="G80" s="33"/>
      <c r="H80" s="33"/>
      <c r="I80" s="33"/>
      <c r="J80" s="33"/>
      <c r="K80" s="38"/>
      <c r="L80" s="38"/>
      <c r="M80" s="38"/>
      <c r="N80" s="38"/>
      <c r="O80" s="33"/>
      <c r="P80" s="33"/>
      <c r="Q80" s="33"/>
      <c r="R80" s="33"/>
      <c r="S80" s="85">
        <v>20</v>
      </c>
      <c r="T80" s="118" t="s">
        <v>164</v>
      </c>
      <c r="U80" s="85"/>
      <c r="V80" s="85">
        <v>6</v>
      </c>
      <c r="W80" s="33"/>
      <c r="X80" s="33"/>
      <c r="Y80" s="33"/>
      <c r="Z80" s="33"/>
      <c r="AA80" s="128"/>
      <c r="AB80" s="128"/>
      <c r="AC80" s="128"/>
      <c r="AD80" s="128"/>
      <c r="AE80" s="129"/>
      <c r="AF80" s="129"/>
      <c r="AG80" s="127"/>
      <c r="AH80" s="27"/>
      <c r="AI80" s="43">
        <v>60</v>
      </c>
      <c r="AJ80" s="43">
        <f t="shared" si="14"/>
        <v>150</v>
      </c>
      <c r="AK80" s="56">
        <f t="shared" ref="AK80:AK84" si="15">SUM(AH80,AD80,Z80,V80,R80,N80,J80)</f>
        <v>6</v>
      </c>
      <c r="AL80" s="5"/>
      <c r="AM80" s="5"/>
    </row>
    <row r="81" spans="1:39" s="12" customFormat="1" ht="35.25" customHeight="1" x14ac:dyDescent="0.55000000000000004">
      <c r="A81" s="130">
        <v>64</v>
      </c>
      <c r="B81" s="131" t="s">
        <v>185</v>
      </c>
      <c r="C81" s="132" t="s">
        <v>198</v>
      </c>
      <c r="D81" s="94"/>
      <c r="E81" s="94">
        <v>4</v>
      </c>
      <c r="F81" s="129"/>
      <c r="G81" s="33"/>
      <c r="H81" s="33"/>
      <c r="I81" s="33"/>
      <c r="J81" s="33"/>
      <c r="K81" s="38"/>
      <c r="L81" s="38"/>
      <c r="M81" s="38"/>
      <c r="N81" s="38"/>
      <c r="O81" s="33"/>
      <c r="P81" s="33"/>
      <c r="Q81" s="33"/>
      <c r="R81" s="33"/>
      <c r="S81" s="128">
        <v>15</v>
      </c>
      <c r="T81" s="152" t="s">
        <v>158</v>
      </c>
      <c r="U81" s="128"/>
      <c r="V81" s="128">
        <v>3</v>
      </c>
      <c r="W81" s="33"/>
      <c r="X81" s="33"/>
      <c r="Y81" s="33"/>
      <c r="Z81" s="33"/>
      <c r="AA81" s="128"/>
      <c r="AB81" s="128"/>
      <c r="AC81" s="128"/>
      <c r="AD81" s="128"/>
      <c r="AE81" s="129"/>
      <c r="AF81" s="129"/>
      <c r="AG81" s="127"/>
      <c r="AH81" s="27"/>
      <c r="AI81" s="43">
        <v>35</v>
      </c>
      <c r="AJ81" s="43">
        <f t="shared" si="14"/>
        <v>75</v>
      </c>
      <c r="AK81" s="56">
        <f t="shared" si="15"/>
        <v>3</v>
      </c>
      <c r="AL81" s="5"/>
      <c r="AM81" s="5"/>
    </row>
    <row r="82" spans="1:39" s="12" customFormat="1" ht="35.25" customHeight="1" x14ac:dyDescent="0.55000000000000004">
      <c r="A82" s="130">
        <v>65</v>
      </c>
      <c r="B82" s="131" t="s">
        <v>186</v>
      </c>
      <c r="C82" s="132" t="s">
        <v>199</v>
      </c>
      <c r="D82" s="94"/>
      <c r="E82" s="94">
        <v>4</v>
      </c>
      <c r="F82" s="129"/>
      <c r="G82" s="33"/>
      <c r="H82" s="33"/>
      <c r="I82" s="33"/>
      <c r="J82" s="33"/>
      <c r="K82" s="38"/>
      <c r="L82" s="38"/>
      <c r="M82" s="38"/>
      <c r="N82" s="38"/>
      <c r="O82" s="33"/>
      <c r="P82" s="33"/>
      <c r="Q82" s="33"/>
      <c r="R82" s="33"/>
      <c r="S82" s="128">
        <v>15</v>
      </c>
      <c r="T82" s="128" t="s">
        <v>158</v>
      </c>
      <c r="U82" s="128"/>
      <c r="V82" s="128">
        <v>3</v>
      </c>
      <c r="W82" s="33"/>
      <c r="X82" s="33"/>
      <c r="Y82" s="33"/>
      <c r="Z82" s="33"/>
      <c r="AA82" s="128"/>
      <c r="AB82" s="128"/>
      <c r="AC82" s="128"/>
      <c r="AD82" s="128"/>
      <c r="AE82" s="129"/>
      <c r="AF82" s="129"/>
      <c r="AG82" s="127"/>
      <c r="AH82" s="27"/>
      <c r="AI82" s="43">
        <v>35</v>
      </c>
      <c r="AJ82" s="43">
        <f t="shared" si="14"/>
        <v>75</v>
      </c>
      <c r="AK82" s="56">
        <f t="shared" si="15"/>
        <v>3</v>
      </c>
      <c r="AL82" s="5"/>
      <c r="AM82" s="5"/>
    </row>
    <row r="83" spans="1:39" s="12" customFormat="1" ht="35.25" customHeight="1" x14ac:dyDescent="0.55000000000000004">
      <c r="A83" s="130">
        <v>66</v>
      </c>
      <c r="B83" s="131" t="s">
        <v>110</v>
      </c>
      <c r="C83" s="132" t="s">
        <v>200</v>
      </c>
      <c r="D83" s="94">
        <v>5</v>
      </c>
      <c r="E83" s="94">
        <v>5</v>
      </c>
      <c r="F83" s="129"/>
      <c r="G83" s="33"/>
      <c r="H83" s="33"/>
      <c r="I83" s="33"/>
      <c r="J83" s="33"/>
      <c r="K83" s="38"/>
      <c r="L83" s="38"/>
      <c r="M83" s="38"/>
      <c r="N83" s="38"/>
      <c r="O83" s="80"/>
      <c r="P83" s="80"/>
      <c r="Q83" s="80"/>
      <c r="R83" s="80"/>
      <c r="S83" s="79"/>
      <c r="T83" s="79"/>
      <c r="U83" s="79"/>
      <c r="V83" s="79"/>
      <c r="W83" s="33">
        <v>20</v>
      </c>
      <c r="X83" s="154" t="s">
        <v>165</v>
      </c>
      <c r="Y83" s="33"/>
      <c r="Z83" s="33">
        <v>6</v>
      </c>
      <c r="AA83" s="128"/>
      <c r="AB83" s="128"/>
      <c r="AC83" s="128"/>
      <c r="AD83" s="128"/>
      <c r="AE83" s="129"/>
      <c r="AF83" s="129"/>
      <c r="AG83" s="127"/>
      <c r="AH83" s="27"/>
      <c r="AI83" s="43">
        <v>60</v>
      </c>
      <c r="AJ83" s="43">
        <f t="shared" si="14"/>
        <v>150</v>
      </c>
      <c r="AK83" s="56">
        <f t="shared" si="15"/>
        <v>6</v>
      </c>
      <c r="AL83" s="5"/>
      <c r="AM83" s="5"/>
    </row>
    <row r="84" spans="1:39" s="12" customFormat="1" ht="35.25" customHeight="1" x14ac:dyDescent="0.55000000000000004">
      <c r="A84" s="130">
        <v>67</v>
      </c>
      <c r="B84" s="135" t="s">
        <v>102</v>
      </c>
      <c r="C84" s="132" t="s">
        <v>201</v>
      </c>
      <c r="D84" s="94">
        <v>5</v>
      </c>
      <c r="E84" s="94">
        <v>5</v>
      </c>
      <c r="F84" s="39"/>
      <c r="G84" s="33"/>
      <c r="H84" s="33"/>
      <c r="I84" s="33"/>
      <c r="J84" s="33"/>
      <c r="K84" s="38"/>
      <c r="L84" s="38"/>
      <c r="M84" s="38"/>
      <c r="N84" s="38"/>
      <c r="O84" s="33"/>
      <c r="P84" s="33"/>
      <c r="Q84" s="33"/>
      <c r="R84" s="33"/>
      <c r="S84" s="128"/>
      <c r="T84" s="128"/>
      <c r="U84" s="128"/>
      <c r="V84" s="128"/>
      <c r="W84" s="33">
        <v>20</v>
      </c>
      <c r="X84" s="33" t="s">
        <v>171</v>
      </c>
      <c r="Y84" s="69"/>
      <c r="Z84" s="33">
        <v>6</v>
      </c>
      <c r="AA84" s="128"/>
      <c r="AB84" s="128"/>
      <c r="AC84" s="128"/>
      <c r="AD84" s="128"/>
      <c r="AE84" s="129"/>
      <c r="AF84" s="129"/>
      <c r="AG84" s="127"/>
      <c r="AH84" s="27"/>
      <c r="AI84" s="43">
        <v>65</v>
      </c>
      <c r="AJ84" s="43">
        <f t="shared" si="14"/>
        <v>150</v>
      </c>
      <c r="AK84" s="43">
        <f t="shared" si="15"/>
        <v>6</v>
      </c>
      <c r="AL84" s="5"/>
      <c r="AM84" s="5"/>
    </row>
    <row r="85" spans="1:39" s="12" customFormat="1" ht="35.25" customHeight="1" x14ac:dyDescent="0.55000000000000004">
      <c r="A85" s="130">
        <v>68</v>
      </c>
      <c r="B85" s="131" t="s">
        <v>212</v>
      </c>
      <c r="C85" s="132" t="s">
        <v>202</v>
      </c>
      <c r="D85" s="94">
        <v>6</v>
      </c>
      <c r="E85" s="94">
        <v>6</v>
      </c>
      <c r="F85" s="129"/>
      <c r="G85" s="33"/>
      <c r="H85" s="33"/>
      <c r="I85" s="33"/>
      <c r="J85" s="33"/>
      <c r="K85" s="38"/>
      <c r="L85" s="38"/>
      <c r="M85" s="38"/>
      <c r="N85" s="38"/>
      <c r="O85" s="33"/>
      <c r="P85" s="33"/>
      <c r="Q85" s="33"/>
      <c r="R85" s="33"/>
      <c r="S85" s="128"/>
      <c r="T85" s="128"/>
      <c r="U85" s="128"/>
      <c r="V85" s="128"/>
      <c r="W85" s="33"/>
      <c r="X85" s="33"/>
      <c r="Y85" s="33"/>
      <c r="Z85" s="33"/>
      <c r="AA85" s="128">
        <v>10</v>
      </c>
      <c r="AB85" s="165" t="s">
        <v>156</v>
      </c>
      <c r="AC85" s="128"/>
      <c r="AD85" s="128">
        <v>4</v>
      </c>
      <c r="AE85" s="129"/>
      <c r="AF85" s="129"/>
      <c r="AG85" s="127"/>
      <c r="AH85" s="27"/>
      <c r="AI85" s="43">
        <v>40</v>
      </c>
      <c r="AJ85" s="43">
        <f>AK85*25</f>
        <v>100</v>
      </c>
      <c r="AK85" s="43">
        <f>SUM(AH85,AD85,Z85,V85,R85,N85,J85)</f>
        <v>4</v>
      </c>
      <c r="AL85" s="5"/>
      <c r="AM85" s="5"/>
    </row>
    <row r="86" spans="1:39" s="12" customFormat="1" ht="35.25" customHeight="1" x14ac:dyDescent="0.55000000000000004">
      <c r="A86" s="130">
        <v>69</v>
      </c>
      <c r="B86" s="131" t="s">
        <v>187</v>
      </c>
      <c r="C86" s="132" t="s">
        <v>203</v>
      </c>
      <c r="D86" s="94">
        <v>6</v>
      </c>
      <c r="E86" s="94">
        <v>6</v>
      </c>
      <c r="F86" s="129"/>
      <c r="G86" s="33"/>
      <c r="H86" s="33"/>
      <c r="I86" s="33"/>
      <c r="J86" s="33"/>
      <c r="K86" s="38"/>
      <c r="L86" s="38"/>
      <c r="M86" s="38"/>
      <c r="N86" s="38"/>
      <c r="O86" s="33"/>
      <c r="P86" s="33"/>
      <c r="Q86" s="33"/>
      <c r="R86" s="33"/>
      <c r="S86" s="128"/>
      <c r="T86" s="128"/>
      <c r="U86" s="128"/>
      <c r="V86" s="128"/>
      <c r="W86" s="33"/>
      <c r="X86" s="33"/>
      <c r="Y86" s="33"/>
      <c r="Z86" s="33"/>
      <c r="AA86" s="128">
        <v>10</v>
      </c>
      <c r="AB86" s="118" t="s">
        <v>163</v>
      </c>
      <c r="AC86" s="128"/>
      <c r="AD86" s="128">
        <v>4</v>
      </c>
      <c r="AE86" s="129"/>
      <c r="AF86" s="129"/>
      <c r="AG86" s="127"/>
      <c r="AH86" s="27"/>
      <c r="AI86" s="43">
        <v>40</v>
      </c>
      <c r="AJ86" s="43">
        <f t="shared" ref="AJ86:AJ89" si="16">AK86*25</f>
        <v>100</v>
      </c>
      <c r="AK86" s="56">
        <f t="shared" ref="AK86:AK89" si="17">SUM(AH86,AD86,Z86,V86,R86,N86,J86)</f>
        <v>4</v>
      </c>
      <c r="AL86" s="5"/>
      <c r="AM86" s="5"/>
    </row>
    <row r="87" spans="1:39" s="12" customFormat="1" ht="35.25" customHeight="1" x14ac:dyDescent="0.55000000000000004">
      <c r="A87" s="130">
        <v>70</v>
      </c>
      <c r="B87" s="131" t="s">
        <v>214</v>
      </c>
      <c r="C87" s="132" t="s">
        <v>215</v>
      </c>
      <c r="D87" s="94">
        <v>6</v>
      </c>
      <c r="E87" s="94">
        <v>6</v>
      </c>
      <c r="F87" s="129"/>
      <c r="G87" s="33"/>
      <c r="H87" s="33"/>
      <c r="I87" s="33"/>
      <c r="J87" s="33"/>
      <c r="K87" s="38"/>
      <c r="L87" s="38"/>
      <c r="M87" s="38"/>
      <c r="N87" s="38"/>
      <c r="O87" s="33"/>
      <c r="P87" s="33"/>
      <c r="Q87" s="33"/>
      <c r="R87" s="33"/>
      <c r="S87" s="128"/>
      <c r="T87" s="128"/>
      <c r="U87" s="128"/>
      <c r="V87" s="128"/>
      <c r="W87" s="33"/>
      <c r="X87" s="33"/>
      <c r="Y87" s="33"/>
      <c r="Z87" s="33"/>
      <c r="AA87" s="128">
        <v>10</v>
      </c>
      <c r="AB87" s="165" t="s">
        <v>156</v>
      </c>
      <c r="AC87" s="42"/>
      <c r="AD87" s="128">
        <v>4</v>
      </c>
      <c r="AE87" s="129"/>
      <c r="AF87" s="129"/>
      <c r="AG87" s="127"/>
      <c r="AH87" s="27"/>
      <c r="AI87" s="43">
        <v>40</v>
      </c>
      <c r="AJ87" s="43">
        <f t="shared" si="16"/>
        <v>100</v>
      </c>
      <c r="AK87" s="56">
        <f t="shared" si="17"/>
        <v>4</v>
      </c>
      <c r="AL87" s="5"/>
      <c r="AM87" s="5"/>
    </row>
    <row r="88" spans="1:39" s="12" customFormat="1" ht="35.25" customHeight="1" x14ac:dyDescent="0.55000000000000004">
      <c r="A88" s="130">
        <v>71</v>
      </c>
      <c r="B88" s="135" t="s">
        <v>54</v>
      </c>
      <c r="C88" s="132" t="s">
        <v>204</v>
      </c>
      <c r="D88" s="94">
        <v>7</v>
      </c>
      <c r="E88" s="94">
        <v>7</v>
      </c>
      <c r="F88" s="39"/>
      <c r="G88" s="33"/>
      <c r="H88" s="33"/>
      <c r="I88" s="33"/>
      <c r="J88" s="33"/>
      <c r="K88" s="38"/>
      <c r="L88" s="38"/>
      <c r="M88" s="38"/>
      <c r="N88" s="38"/>
      <c r="O88" s="33"/>
      <c r="P88" s="33"/>
      <c r="Q88" s="33"/>
      <c r="R88" s="33"/>
      <c r="S88" s="128"/>
      <c r="T88" s="128"/>
      <c r="U88" s="128"/>
      <c r="V88" s="128"/>
      <c r="W88" s="33"/>
      <c r="X88" s="33"/>
      <c r="Y88" s="33"/>
      <c r="Z88" s="33"/>
      <c r="AA88" s="128"/>
      <c r="AB88" s="128"/>
      <c r="AC88" s="128"/>
      <c r="AD88" s="128"/>
      <c r="AE88" s="129">
        <v>20</v>
      </c>
      <c r="AF88" s="129" t="s">
        <v>165</v>
      </c>
      <c r="AG88" s="127"/>
      <c r="AH88" s="27">
        <v>6</v>
      </c>
      <c r="AI88" s="43">
        <v>60</v>
      </c>
      <c r="AJ88" s="43">
        <f t="shared" si="16"/>
        <v>150</v>
      </c>
      <c r="AK88" s="56">
        <f t="shared" si="17"/>
        <v>6</v>
      </c>
      <c r="AL88" s="5"/>
      <c r="AM88" s="5"/>
    </row>
    <row r="89" spans="1:39" s="12" customFormat="1" ht="35.25" customHeight="1" x14ac:dyDescent="0.55000000000000004">
      <c r="A89" s="130">
        <v>72</v>
      </c>
      <c r="B89" s="131" t="s">
        <v>188</v>
      </c>
      <c r="C89" s="132" t="s">
        <v>205</v>
      </c>
      <c r="D89" s="94">
        <v>7</v>
      </c>
      <c r="E89" s="94">
        <v>7</v>
      </c>
      <c r="F89" s="129"/>
      <c r="G89" s="33"/>
      <c r="H89" s="33"/>
      <c r="I89" s="33"/>
      <c r="J89" s="33"/>
      <c r="K89" s="38"/>
      <c r="L89" s="38"/>
      <c r="M89" s="38"/>
      <c r="N89" s="38"/>
      <c r="O89" s="33"/>
      <c r="P89" s="33"/>
      <c r="Q89" s="33"/>
      <c r="R89" s="33"/>
      <c r="S89" s="128"/>
      <c r="T89" s="128"/>
      <c r="U89" s="128"/>
      <c r="V89" s="128"/>
      <c r="W89" s="33"/>
      <c r="X89" s="33"/>
      <c r="Y89" s="33"/>
      <c r="Z89" s="33"/>
      <c r="AA89" s="128"/>
      <c r="AB89" s="128"/>
      <c r="AC89" s="128"/>
      <c r="AD89" s="128"/>
      <c r="AE89" s="129">
        <v>20</v>
      </c>
      <c r="AF89" s="117" t="s">
        <v>164</v>
      </c>
      <c r="AG89" s="127"/>
      <c r="AH89" s="27">
        <v>6</v>
      </c>
      <c r="AI89" s="43">
        <v>60</v>
      </c>
      <c r="AJ89" s="43">
        <f t="shared" si="16"/>
        <v>150</v>
      </c>
      <c r="AK89" s="56">
        <f t="shared" si="17"/>
        <v>6</v>
      </c>
      <c r="AL89" s="5"/>
      <c r="AM89" s="5"/>
    </row>
    <row r="90" spans="1:39" s="12" customFormat="1" ht="35.25" customHeight="1" x14ac:dyDescent="0.55000000000000004">
      <c r="A90" s="130">
        <v>73</v>
      </c>
      <c r="B90" s="131" t="s">
        <v>213</v>
      </c>
      <c r="C90" s="132" t="s">
        <v>206</v>
      </c>
      <c r="D90" s="94">
        <v>7</v>
      </c>
      <c r="E90" s="94">
        <v>7</v>
      </c>
      <c r="F90" s="129"/>
      <c r="G90" s="33"/>
      <c r="H90" s="33"/>
      <c r="I90" s="33"/>
      <c r="J90" s="33"/>
      <c r="K90" s="38"/>
      <c r="L90" s="38"/>
      <c r="M90" s="38"/>
      <c r="N90" s="38"/>
      <c r="O90" s="33"/>
      <c r="P90" s="33"/>
      <c r="Q90" s="33"/>
      <c r="R90" s="33"/>
      <c r="S90" s="128"/>
      <c r="T90" s="128"/>
      <c r="U90" s="128"/>
      <c r="V90" s="128"/>
      <c r="W90" s="80"/>
      <c r="X90" s="80"/>
      <c r="Y90" s="80"/>
      <c r="Z90" s="80"/>
      <c r="AA90" s="79"/>
      <c r="AB90" s="79"/>
      <c r="AC90" s="79"/>
      <c r="AD90" s="79"/>
      <c r="AE90" s="129">
        <v>20</v>
      </c>
      <c r="AF90" s="117" t="s">
        <v>164</v>
      </c>
      <c r="AG90" s="127"/>
      <c r="AH90" s="27">
        <v>6</v>
      </c>
      <c r="AI90" s="43">
        <v>60</v>
      </c>
      <c r="AJ90" s="43">
        <f>AK90*25</f>
        <v>150</v>
      </c>
      <c r="AK90" s="56">
        <f>SUM(AH90,AD90,Z90,V90,R90,N90,J90)</f>
        <v>6</v>
      </c>
      <c r="AL90" s="5"/>
      <c r="AM90" s="5"/>
    </row>
    <row r="91" spans="1:39" x14ac:dyDescent="0.55000000000000004">
      <c r="A91" s="134"/>
      <c r="B91" s="136" t="s">
        <v>11</v>
      </c>
      <c r="C91" s="137"/>
      <c r="D91" s="93"/>
      <c r="E91" s="93"/>
      <c r="F91" s="94"/>
      <c r="G91" s="91">
        <f>SUM(G89:G89)</f>
        <v>0</v>
      </c>
      <c r="H91" s="91">
        <f t="shared" ref="H91:N91" si="18">SUM(H89:H89)</f>
        <v>0</v>
      </c>
      <c r="I91" s="91">
        <f t="shared" si="18"/>
        <v>0</v>
      </c>
      <c r="J91" s="91">
        <f t="shared" si="18"/>
        <v>0</v>
      </c>
      <c r="K91" s="91">
        <f t="shared" si="18"/>
        <v>0</v>
      </c>
      <c r="L91" s="91">
        <f t="shared" si="18"/>
        <v>0</v>
      </c>
      <c r="M91" s="91">
        <f t="shared" si="18"/>
        <v>0</v>
      </c>
      <c r="N91" s="91">
        <f t="shared" si="18"/>
        <v>0</v>
      </c>
      <c r="O91" s="91">
        <f t="shared" ref="O91:AH91" si="19">SUM(O79:O90)</f>
        <v>20</v>
      </c>
      <c r="P91" s="91">
        <f t="shared" si="19"/>
        <v>0</v>
      </c>
      <c r="Q91" s="91">
        <f t="shared" si="19"/>
        <v>0</v>
      </c>
      <c r="R91" s="91">
        <f t="shared" si="19"/>
        <v>6</v>
      </c>
      <c r="S91" s="91">
        <f t="shared" si="19"/>
        <v>50</v>
      </c>
      <c r="T91" s="91">
        <f t="shared" si="19"/>
        <v>0</v>
      </c>
      <c r="U91" s="91">
        <f t="shared" si="19"/>
        <v>0</v>
      </c>
      <c r="V91" s="91">
        <f t="shared" si="19"/>
        <v>12</v>
      </c>
      <c r="W91" s="91">
        <f t="shared" si="19"/>
        <v>40</v>
      </c>
      <c r="X91" s="91">
        <f t="shared" si="19"/>
        <v>0</v>
      </c>
      <c r="Y91" s="91">
        <f t="shared" si="19"/>
        <v>0</v>
      </c>
      <c r="Z91" s="91">
        <f t="shared" si="19"/>
        <v>12</v>
      </c>
      <c r="AA91" s="91">
        <f t="shared" si="19"/>
        <v>30</v>
      </c>
      <c r="AB91" s="91">
        <f t="shared" si="19"/>
        <v>0</v>
      </c>
      <c r="AC91" s="91">
        <f t="shared" si="19"/>
        <v>0</v>
      </c>
      <c r="AD91" s="91">
        <f t="shared" si="19"/>
        <v>12</v>
      </c>
      <c r="AE91" s="91">
        <f t="shared" si="19"/>
        <v>60</v>
      </c>
      <c r="AF91" s="91">
        <f t="shared" si="19"/>
        <v>0</v>
      </c>
      <c r="AG91" s="91">
        <f t="shared" si="19"/>
        <v>0</v>
      </c>
      <c r="AH91" s="91">
        <f t="shared" si="19"/>
        <v>18</v>
      </c>
      <c r="AI91" s="60">
        <f>SUM(AI79:AI90)</f>
        <v>615</v>
      </c>
      <c r="AJ91" s="43">
        <f>SUM(AJ79:AJ90)</f>
        <v>1500</v>
      </c>
      <c r="AK91" s="56">
        <f>SUM(AK79:AK90)</f>
        <v>60</v>
      </c>
    </row>
    <row r="92" spans="1:39" s="12" customFormat="1" ht="30.75" customHeight="1" x14ac:dyDescent="0.55000000000000004">
      <c r="A92" s="200" t="s">
        <v>31</v>
      </c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2"/>
      <c r="AL92" s="5"/>
      <c r="AM92" s="5"/>
    </row>
    <row r="93" spans="1:39" ht="32.25" customHeight="1" x14ac:dyDescent="0.55000000000000004">
      <c r="A93" s="36">
        <v>62</v>
      </c>
      <c r="B93" s="153" t="s">
        <v>67</v>
      </c>
      <c r="C93" s="132" t="s">
        <v>207</v>
      </c>
      <c r="D93" s="33"/>
      <c r="E93" s="33">
        <v>6</v>
      </c>
      <c r="F93" s="33" t="s">
        <v>208</v>
      </c>
      <c r="G93" s="35"/>
      <c r="H93" s="35"/>
      <c r="I93" s="35"/>
      <c r="J93" s="35"/>
      <c r="K93" s="35"/>
      <c r="L93" s="33"/>
      <c r="M93" s="33"/>
      <c r="N93" s="33"/>
      <c r="O93" s="35"/>
      <c r="P93" s="140">
        <v>240</v>
      </c>
      <c r="Q93" s="35"/>
      <c r="R93" s="35">
        <v>8</v>
      </c>
      <c r="S93" s="35"/>
      <c r="T93" s="33">
        <v>150</v>
      </c>
      <c r="U93" s="35"/>
      <c r="V93" s="33">
        <v>5</v>
      </c>
      <c r="W93" s="33"/>
      <c r="X93" s="140">
        <v>300</v>
      </c>
      <c r="Y93" s="33"/>
      <c r="Z93" s="33">
        <v>10</v>
      </c>
      <c r="AA93" s="35"/>
      <c r="AB93" s="33">
        <v>270</v>
      </c>
      <c r="AC93" s="35"/>
      <c r="AD93" s="33">
        <v>9</v>
      </c>
      <c r="AE93" s="33"/>
      <c r="AF93" s="33"/>
      <c r="AG93" s="115"/>
      <c r="AH93" s="115"/>
      <c r="AI93" s="166">
        <f>SUM(AE93:AG93,AA93:AC93,W93:Y93,S93:U93,O93:Q93,K93:M93,G93:I93)</f>
        <v>960</v>
      </c>
      <c r="AJ93" s="115">
        <v>960</v>
      </c>
      <c r="AK93" s="115">
        <f>SUM(AH93,AD93,Z93,V93,R93,N93,J93)</f>
        <v>32</v>
      </c>
    </row>
    <row r="94" spans="1:39" ht="32.25" customHeight="1" x14ac:dyDescent="0.55000000000000004">
      <c r="A94" s="198" t="s">
        <v>11</v>
      </c>
      <c r="B94" s="199"/>
      <c r="C94" s="39"/>
      <c r="D94" s="39"/>
      <c r="E94" s="39"/>
      <c r="F94" s="39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4"/>
      <c r="AH94" s="114"/>
      <c r="AI94" s="61"/>
      <c r="AJ94" s="114"/>
      <c r="AK94" s="114"/>
    </row>
    <row r="95" spans="1:39" ht="32.25" customHeight="1" x14ac:dyDescent="0.55000000000000004">
      <c r="A95" s="44"/>
      <c r="B95" s="45" t="s">
        <v>224</v>
      </c>
      <c r="C95" s="39"/>
      <c r="D95" s="39"/>
      <c r="E95" s="39"/>
      <c r="F95" s="39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51"/>
      <c r="AH95" s="51"/>
      <c r="AI95" s="51"/>
      <c r="AJ95" s="51">
        <f>SUM(AJ63,AJ49,AJ18)</f>
        <v>4455</v>
      </c>
      <c r="AK95" s="62">
        <f>SUM(AK18,AK49,AK63,AK93)</f>
        <v>210</v>
      </c>
    </row>
    <row r="96" spans="1:39" ht="32.25" customHeight="1" x14ac:dyDescent="0.55000000000000004">
      <c r="A96" s="227" t="s">
        <v>32</v>
      </c>
      <c r="B96" s="228"/>
      <c r="C96" s="1"/>
      <c r="D96" s="39"/>
      <c r="E96" s="39"/>
      <c r="F96" s="39"/>
      <c r="G96" s="40"/>
      <c r="H96" s="40"/>
      <c r="I96" s="40"/>
      <c r="J96" s="40">
        <f>SUM(J49,J18,J93)</f>
        <v>30</v>
      </c>
      <c r="K96" s="40"/>
      <c r="L96" s="40"/>
      <c r="M96" s="40"/>
      <c r="N96" s="40">
        <f>SUM(N49,N18,N93)</f>
        <v>30</v>
      </c>
      <c r="O96" s="40"/>
      <c r="P96" s="40"/>
      <c r="Q96" s="40"/>
      <c r="R96" s="40">
        <f>SUM(R93,R63,R49,R18)</f>
        <v>30</v>
      </c>
      <c r="S96" s="40"/>
      <c r="T96" s="40"/>
      <c r="U96" s="40"/>
      <c r="V96" s="40">
        <f>SUM(V63,V49,V18,V93)</f>
        <v>30</v>
      </c>
      <c r="W96" s="40"/>
      <c r="X96" s="40"/>
      <c r="Y96" s="40"/>
      <c r="Z96" s="40">
        <f>SUM(Z93,Z63,Z49,Z18)</f>
        <v>30</v>
      </c>
      <c r="AA96" s="40"/>
      <c r="AB96" s="40"/>
      <c r="AC96" s="40"/>
      <c r="AD96" s="40">
        <f>SUM(AD93,AD63,AD49,AD18)</f>
        <v>30</v>
      </c>
      <c r="AE96" s="40"/>
      <c r="AF96" s="40"/>
      <c r="AG96" s="40"/>
      <c r="AH96" s="40">
        <f>SUM(AH93,AH63,AH49,AH18)</f>
        <v>30</v>
      </c>
      <c r="AI96" s="140">
        <f>SUM(AI93+AI91+AI49+AI18)</f>
        <v>2805</v>
      </c>
      <c r="AJ96" s="50">
        <f>SUM(AJ93+AJ91+AJ49+AJ18)</f>
        <v>5415</v>
      </c>
      <c r="AK96" s="50">
        <f>SUM(J96,N96,R96,V96,Z96,AD96,AH96)</f>
        <v>210</v>
      </c>
    </row>
    <row r="97" spans="1:39" ht="32.25" customHeight="1" x14ac:dyDescent="0.55000000000000004">
      <c r="A97" s="205" t="s">
        <v>183</v>
      </c>
      <c r="B97" s="205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205"/>
      <c r="AH97" s="205"/>
      <c r="AI97" s="205"/>
      <c r="AJ97" s="205"/>
      <c r="AK97" s="205"/>
    </row>
    <row r="98" spans="1:39" ht="32.25" customHeight="1" x14ac:dyDescent="0.55000000000000004">
      <c r="A98" s="27">
        <v>76</v>
      </c>
      <c r="B98" s="9" t="s">
        <v>66</v>
      </c>
      <c r="C98" s="71" t="s">
        <v>95</v>
      </c>
      <c r="D98" s="1"/>
      <c r="E98" s="1"/>
      <c r="F98" s="1">
        <v>1</v>
      </c>
      <c r="G98" s="33"/>
      <c r="H98" s="33">
        <v>4</v>
      </c>
      <c r="I98" s="33"/>
      <c r="J98" s="33"/>
      <c r="K98" s="112"/>
      <c r="L98" s="112"/>
      <c r="M98" s="112"/>
      <c r="N98" s="113"/>
      <c r="O98" s="33"/>
      <c r="P98" s="33"/>
      <c r="Q98" s="33"/>
      <c r="R98" s="33"/>
      <c r="S98" s="112"/>
      <c r="T98" s="112"/>
      <c r="U98" s="112"/>
      <c r="V98" s="112"/>
      <c r="W98" s="33"/>
      <c r="X98" s="33"/>
      <c r="Y98" s="33"/>
      <c r="Z98" s="33"/>
      <c r="AA98" s="112"/>
      <c r="AB98" s="112"/>
      <c r="AC98" s="112"/>
      <c r="AD98" s="112"/>
      <c r="AE98" s="39"/>
      <c r="AF98" s="39"/>
      <c r="AG98" s="39"/>
      <c r="AH98" s="39"/>
      <c r="AI98" s="112">
        <v>4</v>
      </c>
      <c r="AJ98" s="112">
        <v>0</v>
      </c>
      <c r="AK98" s="112">
        <v>0</v>
      </c>
    </row>
    <row r="99" spans="1:39" ht="32.25" customHeight="1" x14ac:dyDescent="0.55000000000000004">
      <c r="A99" s="27">
        <v>77</v>
      </c>
      <c r="B99" s="9" t="s">
        <v>104</v>
      </c>
      <c r="C99" s="71" t="s">
        <v>96</v>
      </c>
      <c r="D99" s="129"/>
      <c r="E99" s="129"/>
      <c r="F99" s="129">
        <v>1</v>
      </c>
      <c r="G99" s="33"/>
      <c r="H99" s="33">
        <v>2</v>
      </c>
      <c r="I99" s="33"/>
      <c r="J99" s="33"/>
      <c r="K99" s="128"/>
      <c r="L99" s="128"/>
      <c r="M99" s="128"/>
      <c r="N99" s="126"/>
      <c r="O99" s="33"/>
      <c r="P99" s="33"/>
      <c r="Q99" s="33"/>
      <c r="R99" s="33"/>
      <c r="S99" s="128"/>
      <c r="T99" s="128"/>
      <c r="U99" s="128"/>
      <c r="V99" s="128"/>
      <c r="W99" s="33"/>
      <c r="X99" s="33"/>
      <c r="Y99" s="33"/>
      <c r="Z99" s="33"/>
      <c r="AA99" s="128"/>
      <c r="AB99" s="128"/>
      <c r="AC99" s="128"/>
      <c r="AD99" s="128"/>
      <c r="AE99" s="39"/>
      <c r="AF99" s="39"/>
      <c r="AG99" s="39"/>
      <c r="AH99" s="39"/>
      <c r="AI99" s="128">
        <v>2</v>
      </c>
      <c r="AJ99" s="128">
        <v>0</v>
      </c>
      <c r="AK99" s="128">
        <v>0</v>
      </c>
    </row>
    <row r="100" spans="1:39" ht="32.25" customHeight="1" x14ac:dyDescent="0.55000000000000004">
      <c r="A100" s="27">
        <v>78</v>
      </c>
      <c r="B100" s="141" t="s">
        <v>216</v>
      </c>
      <c r="C100" s="71" t="s">
        <v>193</v>
      </c>
      <c r="D100" s="129"/>
      <c r="E100" s="129"/>
      <c r="F100" s="129">
        <v>1</v>
      </c>
      <c r="G100" s="33"/>
      <c r="H100" s="33">
        <v>4</v>
      </c>
      <c r="I100" s="33"/>
      <c r="J100" s="33"/>
      <c r="K100" s="128"/>
      <c r="L100" s="128"/>
      <c r="M100" s="128"/>
      <c r="N100" s="126"/>
      <c r="O100" s="33"/>
      <c r="P100" s="33"/>
      <c r="Q100" s="33"/>
      <c r="R100" s="33"/>
      <c r="S100" s="128"/>
      <c r="T100" s="128"/>
      <c r="U100" s="128"/>
      <c r="V100" s="128"/>
      <c r="W100" s="33"/>
      <c r="X100" s="33"/>
      <c r="Y100" s="33"/>
      <c r="Z100" s="33"/>
      <c r="AA100" s="128"/>
      <c r="AB100" s="128"/>
      <c r="AC100" s="128"/>
      <c r="AD100" s="128"/>
      <c r="AE100" s="39"/>
      <c r="AF100" s="39"/>
      <c r="AG100" s="39"/>
      <c r="AH100" s="39"/>
      <c r="AI100" s="128">
        <v>4</v>
      </c>
      <c r="AJ100" s="128">
        <v>0</v>
      </c>
      <c r="AK100" s="128">
        <v>0</v>
      </c>
    </row>
    <row r="101" spans="1:39" s="12" customFormat="1" ht="35.25" customHeight="1" x14ac:dyDescent="0.55000000000000004">
      <c r="A101" s="43"/>
      <c r="B101" s="47" t="s">
        <v>11</v>
      </c>
      <c r="C101" s="53"/>
      <c r="D101" s="46"/>
      <c r="E101" s="46"/>
      <c r="F101" s="39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67">
        <f>SUM(AI100+AI99+AI98)</f>
        <v>10</v>
      </c>
      <c r="AJ101" s="43">
        <f>SUM(AJ98:AJ98)</f>
        <v>0</v>
      </c>
      <c r="AK101" s="43">
        <f>SUM(AK98:AK98)</f>
        <v>0</v>
      </c>
      <c r="AL101" s="5"/>
      <c r="AM101" s="5"/>
    </row>
    <row r="102" spans="1:39" s="22" customFormat="1" ht="32.25" customHeight="1" x14ac:dyDescent="0.55000000000000004">
      <c r="A102" s="229"/>
      <c r="B102" s="229"/>
      <c r="C102" s="14"/>
      <c r="D102" s="14"/>
      <c r="E102" s="14"/>
      <c r="F102" s="14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14"/>
      <c r="AF102" s="230" t="s">
        <v>169</v>
      </c>
      <c r="AG102" s="230"/>
      <c r="AH102" s="230"/>
      <c r="AI102" s="168">
        <f>SUM(AI101,AI96)</f>
        <v>2815</v>
      </c>
    </row>
    <row r="103" spans="1:39" ht="32.25" customHeight="1" x14ac:dyDescent="0.55000000000000004">
      <c r="A103" s="66"/>
      <c r="B103" s="67"/>
      <c r="C103" s="218" t="s">
        <v>221</v>
      </c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67"/>
      <c r="AF103" s="67"/>
      <c r="AG103" s="67"/>
      <c r="AH103" s="67"/>
      <c r="AI103" s="67"/>
      <c r="AJ103" s="67"/>
      <c r="AK103" s="67"/>
    </row>
    <row r="104" spans="1:39" ht="105.75" customHeight="1" x14ac:dyDescent="0.55000000000000004">
      <c r="A104" s="226" t="s">
        <v>172</v>
      </c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6"/>
      <c r="AA104" s="226"/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6"/>
    </row>
    <row r="105" spans="1:39" ht="32.25" customHeight="1" x14ac:dyDescent="0.55000000000000004"/>
    <row r="106" spans="1:39" ht="32.25" customHeight="1" x14ac:dyDescent="0.55000000000000004"/>
    <row r="107" spans="1:39" ht="32.25" customHeight="1" x14ac:dyDescent="0.55000000000000004"/>
    <row r="108" spans="1:39" ht="32.25" customHeight="1" x14ac:dyDescent="0.55000000000000004"/>
    <row r="109" spans="1:39" ht="32.25" customHeight="1" x14ac:dyDescent="0.55000000000000004"/>
    <row r="110" spans="1:39" ht="32.25" customHeight="1" x14ac:dyDescent="0.55000000000000004"/>
    <row r="111" spans="1:39" ht="32.25" customHeight="1" x14ac:dyDescent="0.55000000000000004"/>
    <row r="112" spans="1:39" ht="32.25" customHeight="1" x14ac:dyDescent="0.55000000000000004"/>
    <row r="113" ht="32.25" customHeight="1" x14ac:dyDescent="0.55000000000000004"/>
    <row r="114" ht="32.25" customHeight="1" x14ac:dyDescent="0.55000000000000004"/>
    <row r="115" ht="32.25" customHeight="1" x14ac:dyDescent="0.55000000000000004"/>
    <row r="116" ht="32.25" customHeight="1" x14ac:dyDescent="0.55000000000000004"/>
    <row r="117" ht="32.25" customHeight="1" x14ac:dyDescent="0.55000000000000004"/>
    <row r="118" ht="32.25" customHeight="1" x14ac:dyDescent="0.55000000000000004"/>
    <row r="119" ht="32.25" customHeight="1" x14ac:dyDescent="0.55000000000000004"/>
    <row r="120" ht="32.25" customHeight="1" x14ac:dyDescent="0.55000000000000004"/>
    <row r="121" ht="32.25" customHeight="1" x14ac:dyDescent="0.55000000000000004"/>
    <row r="122" ht="32.25" customHeight="1" x14ac:dyDescent="0.55000000000000004"/>
    <row r="123" ht="32.25" customHeight="1" x14ac:dyDescent="0.55000000000000004"/>
    <row r="124" ht="32.25" customHeight="1" x14ac:dyDescent="0.55000000000000004"/>
    <row r="125" ht="32.25" customHeight="1" x14ac:dyDescent="0.55000000000000004"/>
    <row r="126" ht="32.25" customHeight="1" x14ac:dyDescent="0.55000000000000004"/>
    <row r="127" ht="32.25" customHeight="1" x14ac:dyDescent="0.55000000000000004"/>
    <row r="128" ht="32.25" customHeight="1" x14ac:dyDescent="0.55000000000000004"/>
    <row r="129" ht="32.25" customHeight="1" x14ac:dyDescent="0.55000000000000004"/>
    <row r="130" ht="32.25" customHeight="1" x14ac:dyDescent="0.55000000000000004"/>
    <row r="131" ht="32.25" customHeight="1" x14ac:dyDescent="0.55000000000000004"/>
    <row r="132" ht="32.25" customHeight="1" x14ac:dyDescent="0.55000000000000004"/>
    <row r="133" ht="32.25" customHeight="1" x14ac:dyDescent="0.55000000000000004"/>
    <row r="134" ht="32.25" customHeight="1" x14ac:dyDescent="0.55000000000000004"/>
    <row r="135" ht="32.25" customHeight="1" x14ac:dyDescent="0.55000000000000004"/>
    <row r="136" ht="32.25" customHeight="1" x14ac:dyDescent="0.55000000000000004"/>
    <row r="137" ht="32.25" customHeight="1" x14ac:dyDescent="0.55000000000000004"/>
    <row r="138" ht="32.25" customHeight="1" x14ac:dyDescent="0.55000000000000004"/>
    <row r="139" ht="32.25" customHeight="1" x14ac:dyDescent="0.55000000000000004"/>
    <row r="140" ht="32.25" customHeight="1" x14ac:dyDescent="0.55000000000000004"/>
    <row r="141" ht="32.25" customHeight="1" x14ac:dyDescent="0.55000000000000004"/>
    <row r="142" ht="32.25" customHeight="1" x14ac:dyDescent="0.55000000000000004"/>
    <row r="143" ht="32.25" customHeight="1" x14ac:dyDescent="0.55000000000000004"/>
    <row r="144" ht="32.25" customHeight="1" x14ac:dyDescent="0.55000000000000004"/>
    <row r="145" ht="32.25" customHeight="1" x14ac:dyDescent="0.55000000000000004"/>
    <row r="146" ht="32.25" customHeight="1" x14ac:dyDescent="0.55000000000000004"/>
    <row r="147" ht="32.25" customHeight="1" x14ac:dyDescent="0.55000000000000004"/>
    <row r="148" ht="32.25" customHeight="1" x14ac:dyDescent="0.55000000000000004"/>
    <row r="149" ht="32.25" customHeight="1" x14ac:dyDescent="0.55000000000000004"/>
    <row r="150" ht="32.25" customHeight="1" x14ac:dyDescent="0.55000000000000004"/>
    <row r="151" ht="32.25" customHeight="1" x14ac:dyDescent="0.55000000000000004"/>
    <row r="152" ht="32.25" customHeight="1" x14ac:dyDescent="0.55000000000000004"/>
    <row r="153" ht="32.25" customHeight="1" x14ac:dyDescent="0.55000000000000004"/>
    <row r="154" ht="32.25" customHeight="1" x14ac:dyDescent="0.55000000000000004"/>
    <row r="155" ht="32.25" customHeight="1" x14ac:dyDescent="0.55000000000000004"/>
    <row r="156" ht="32.25" customHeight="1" x14ac:dyDescent="0.55000000000000004"/>
    <row r="157" ht="32.25" customHeight="1" x14ac:dyDescent="0.55000000000000004"/>
    <row r="158" ht="32.25" customHeight="1" x14ac:dyDescent="0.55000000000000004"/>
    <row r="159" ht="32.25" customHeight="1" x14ac:dyDescent="0.55000000000000004"/>
    <row r="160" ht="32.25" customHeight="1" x14ac:dyDescent="0.55000000000000004"/>
    <row r="161" ht="32.25" customHeight="1" x14ac:dyDescent="0.55000000000000004"/>
    <row r="162" ht="32.25" customHeight="1" x14ac:dyDescent="0.55000000000000004"/>
    <row r="163" ht="32.25" customHeight="1" x14ac:dyDescent="0.55000000000000004"/>
    <row r="164" ht="32.25" customHeight="1" x14ac:dyDescent="0.55000000000000004"/>
  </sheetData>
  <mergeCells count="42">
    <mergeCell ref="A1:AG1"/>
    <mergeCell ref="G2:T2"/>
    <mergeCell ref="B3:U3"/>
    <mergeCell ref="W3:AG3"/>
    <mergeCell ref="B4:AD4"/>
    <mergeCell ref="A5:F5"/>
    <mergeCell ref="G5:AK5"/>
    <mergeCell ref="A6:A8"/>
    <mergeCell ref="B6:B8"/>
    <mergeCell ref="C6:C8"/>
    <mergeCell ref="D6:F7"/>
    <mergeCell ref="G6:N6"/>
    <mergeCell ref="O6:V6"/>
    <mergeCell ref="W6:AD6"/>
    <mergeCell ref="AE6:AH6"/>
    <mergeCell ref="AI6:AI8"/>
    <mergeCell ref="AJ6:AJ8"/>
    <mergeCell ref="AK6:AK8"/>
    <mergeCell ref="G7:J7"/>
    <mergeCell ref="K7:N7"/>
    <mergeCell ref="O7:R7"/>
    <mergeCell ref="S7:V7"/>
    <mergeCell ref="W7:Z7"/>
    <mergeCell ref="AA7:AD7"/>
    <mergeCell ref="AE7:AH7"/>
    <mergeCell ref="A9:AK9"/>
    <mergeCell ref="N12:N13"/>
    <mergeCell ref="A18:B18"/>
    <mergeCell ref="A19:AK19"/>
    <mergeCell ref="A49:B49"/>
    <mergeCell ref="A50:AK50"/>
    <mergeCell ref="A63:B63"/>
    <mergeCell ref="C103:AD103"/>
    <mergeCell ref="A104:AK104"/>
    <mergeCell ref="A64:AK64"/>
    <mergeCell ref="A92:AK92"/>
    <mergeCell ref="A94:B94"/>
    <mergeCell ref="A96:B96"/>
    <mergeCell ref="A97:AK97"/>
    <mergeCell ref="A102:B102"/>
    <mergeCell ref="AF102:AH102"/>
    <mergeCell ref="A78:AK78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 stopień stacjonarne</vt:lpstr>
      <vt:lpstr>I stopień niestacjonarne</vt:lpstr>
      <vt:lpstr>'I stopień niestacjonarne'!Obszar_wydruku</vt:lpstr>
      <vt:lpstr>'I stopień stacjonarne'!Obszar_wydruku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Anna Gilarek</cp:lastModifiedBy>
  <cp:lastPrinted>2022-05-04T12:19:17Z</cp:lastPrinted>
  <dcterms:created xsi:type="dcterms:W3CDTF">2010-12-06T08:38:47Z</dcterms:created>
  <dcterms:modified xsi:type="dcterms:W3CDTF">2022-05-23T08:21:47Z</dcterms:modified>
</cp:coreProperties>
</file>